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0"/>
  </bookViews>
  <sheets>
    <sheet name="TRENUTNI PLASMAN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</sheets>
  <definedNames/>
  <calcPr fullCalcOnLoad="1"/>
</workbook>
</file>

<file path=xl/sharedStrings.xml><?xml version="1.0" encoding="utf-8"?>
<sst xmlns="http://schemas.openxmlformats.org/spreadsheetml/2006/main" count="2402" uniqueCount="147">
  <si>
    <t>Ime</t>
  </si>
  <si>
    <t>Prezime</t>
  </si>
  <si>
    <t>Raz.</t>
  </si>
  <si>
    <t>Škola, klub, udruga</t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</si>
  <si>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</si>
  <si>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</si>
  <si>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</si>
  <si>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</si>
  <si>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</si>
  <si>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</si>
  <si>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Zad
1</t>
  </si>
  <si>
    <t>Zad
2</t>
  </si>
  <si>
    <t>Zad
3</t>
  </si>
  <si>
    <t>Zad
4</t>
  </si>
  <si>
    <t>Zad
5</t>
  </si>
  <si>
    <t>Ukupno bodova po razredu</t>
  </si>
  <si>
    <t>Ukupno bodova po podskupini</t>
  </si>
  <si>
    <t>PLASMAN
PO RAZREDU</t>
  </si>
  <si>
    <t>PLASMAN PO PODSKUPINI</t>
  </si>
  <si>
    <t>Glorija</t>
  </si>
  <si>
    <t>Volarević</t>
  </si>
  <si>
    <t>OŠ Matije Gupca</t>
  </si>
  <si>
    <t>Bruno</t>
  </si>
  <si>
    <t>Rahle</t>
  </si>
  <si>
    <t>Mihaela</t>
  </si>
  <si>
    <t>Piskač</t>
  </si>
  <si>
    <t>Maja</t>
  </si>
  <si>
    <t>Pritišanac</t>
  </si>
  <si>
    <t>Marin</t>
  </si>
  <si>
    <t>Tomić</t>
  </si>
  <si>
    <t>OŠ Marina Držića</t>
  </si>
  <si>
    <t>Vladimir</t>
  </si>
  <si>
    <t>Marić</t>
  </si>
  <si>
    <t>Kristian</t>
  </si>
  <si>
    <t>Ćurla</t>
  </si>
  <si>
    <t>OŠ Gračani</t>
  </si>
  <si>
    <t>Ivan</t>
  </si>
  <si>
    <t>Jurić</t>
  </si>
  <si>
    <t>Dora</t>
  </si>
  <si>
    <t>Deljac</t>
  </si>
  <si>
    <t>Alen</t>
  </si>
  <si>
    <t>Orčić</t>
  </si>
  <si>
    <t>OŠ Otona Ivekovića</t>
  </si>
  <si>
    <t>Željka</t>
  </si>
  <si>
    <t>Mihael</t>
  </si>
  <si>
    <t>Peklar</t>
  </si>
  <si>
    <t>OŠ Gustava Krkleca</t>
  </si>
  <si>
    <t>Kristijan</t>
  </si>
  <si>
    <t>Burnik</t>
  </si>
  <si>
    <t>Ena</t>
  </si>
  <si>
    <t>Oster</t>
  </si>
  <si>
    <t>OŠ Josipa Račića</t>
  </si>
  <si>
    <t>Vjekoslav</t>
  </si>
  <si>
    <t>Artić</t>
  </si>
  <si>
    <t>Filip</t>
  </si>
  <si>
    <t>Barl</t>
  </si>
  <si>
    <t>Davor</t>
  </si>
  <si>
    <t>Vidanović</t>
  </si>
  <si>
    <t>OŠ F. Krste Frankopana</t>
  </si>
  <si>
    <t>Ljubinko</t>
  </si>
  <si>
    <t>Adrian</t>
  </si>
  <si>
    <t>Čajić</t>
  </si>
  <si>
    <t>Lovro</t>
  </si>
  <si>
    <t>Marković</t>
  </si>
  <si>
    <t>Juraj</t>
  </si>
  <si>
    <t>Bišćan</t>
  </si>
  <si>
    <t>Marjana</t>
  </si>
  <si>
    <t>Grubišić Sharma</t>
  </si>
  <si>
    <t>Ante</t>
  </si>
  <si>
    <t>Belić</t>
  </si>
  <si>
    <t>Luka</t>
  </si>
  <si>
    <t>Ljubić</t>
  </si>
  <si>
    <t>Kovačić</t>
  </si>
  <si>
    <t>OŠ kralja Tomislava</t>
  </si>
  <si>
    <t>Zvonimir</t>
  </si>
  <si>
    <t>Cetto</t>
  </si>
  <si>
    <t>Vlado</t>
  </si>
  <si>
    <t>Leoni</t>
  </si>
  <si>
    <t>Šimunović</t>
  </si>
  <si>
    <t>OŠ Petra Preradovića</t>
  </si>
  <si>
    <t>Miroslav</t>
  </si>
  <si>
    <t>Pavić</t>
  </si>
  <si>
    <t>Ana</t>
  </si>
  <si>
    <t>Radman</t>
  </si>
  <si>
    <t>Miro</t>
  </si>
  <si>
    <t>Matija</t>
  </si>
  <si>
    <t>Bečirević</t>
  </si>
  <si>
    <t>Andrej</t>
  </si>
  <si>
    <t>Tetec</t>
  </si>
  <si>
    <t>OŠ Ante Kovačića</t>
  </si>
  <si>
    <t>Miljenko</t>
  </si>
  <si>
    <t>Balaban</t>
  </si>
  <si>
    <t>Gabrijel</t>
  </si>
  <si>
    <t>Dragoje</t>
  </si>
  <si>
    <t>Brkanac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</si>
  <si>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</si>
  <si>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</si>
  <si>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</si>
  <si>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</si>
  <si>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</si>
  <si>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</si>
  <si>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</si>
  <si>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</si>
  <si>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</si>
  <si>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</si>
  <si>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</si>
  <si>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</si>
  <si>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</si>
  <si>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</si>
  <si>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</si>
  <si>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Rautek</t>
  </si>
  <si>
    <t>OŠ Horvati</t>
  </si>
  <si>
    <t>Bojan</t>
  </si>
  <si>
    <t>Kušter</t>
  </si>
  <si>
    <t>Vranješević</t>
  </si>
  <si>
    <t>O.Š. Nikole Tesle</t>
  </si>
  <si>
    <t>Kopčok</t>
  </si>
  <si>
    <t>Nikole Tesle</t>
  </si>
  <si>
    <t>Postotak rješenih zadataka</t>
  </si>
  <si>
    <r>
      <t xml:space="preserve">ZG informatijada - KBT '07 - 1.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</si>
  <si>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</si>
  <si>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</si>
  <si>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</si>
  <si>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</si>
  <si>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</si>
  <si>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'07 -2.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</si>
  <si>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</si>
  <si>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</si>
  <si>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</si>
  <si>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</si>
  <si>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</si>
  <si>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</si>
  <si>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</si>
  <si>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</si>
  <si>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</si>
  <si>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</si>
  <si>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</si>
  <si>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</si>
  <si>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</si>
  <si>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</si>
  <si>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t>Domagoj</t>
  </si>
  <si>
    <t>Polančec</t>
  </si>
  <si>
    <t>6.</t>
  </si>
  <si>
    <t>OŠ Miroslava Krleže</t>
  </si>
  <si>
    <t>Mihajlo</t>
  </si>
  <si>
    <t>Vučković</t>
  </si>
  <si>
    <t>PLASMAN
PO 
PODSKUPINI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</si>
</sst>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0" fontId="1" fillId="3" borderId="34" xfId="0" applyNumberFormat="1" applyFont="1" applyFill="1" applyBorder="1" applyAlignment="1" applyProtection="1">
      <alignment horizontal="center" vertical="center"/>
      <protection locked="0"/>
    </xf>
    <xf numFmtId="10" fontId="1" fillId="4" borderId="36" xfId="0" applyNumberFormat="1" applyFont="1" applyFill="1" applyBorder="1" applyAlignment="1" applyProtection="1">
      <alignment horizontal="center" vertical="center"/>
      <protection locked="0"/>
    </xf>
    <xf numFmtId="10" fontId="1" fillId="5" borderId="37" xfId="0" applyNumberFormat="1" applyFont="1" applyFill="1" applyBorder="1" applyAlignment="1">
      <alignment horizontal="center" vertical="center"/>
    </xf>
    <xf numFmtId="10" fontId="1" fillId="5" borderId="35" xfId="0" applyNumberFormat="1" applyFont="1" applyFill="1" applyBorder="1" applyAlignment="1">
      <alignment horizontal="center" vertical="center"/>
    </xf>
    <xf numFmtId="1" fontId="1" fillId="5" borderId="38" xfId="0" applyNumberFormat="1" applyFont="1" applyFill="1" applyBorder="1" applyAlignment="1">
      <alignment horizontal="center" vertical="center"/>
    </xf>
    <xf numFmtId="10" fontId="1" fillId="6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0" fontId="1" fillId="3" borderId="40" xfId="0" applyNumberFormat="1" applyFont="1" applyFill="1" applyBorder="1" applyAlignment="1" applyProtection="1">
      <alignment horizontal="center" vertical="center"/>
      <protection locked="0"/>
    </xf>
    <xf numFmtId="10" fontId="1" fillId="4" borderId="43" xfId="0" applyNumberFormat="1" applyFont="1" applyFill="1" applyBorder="1" applyAlignment="1" applyProtection="1">
      <alignment horizontal="center" vertical="center"/>
      <protection locked="0"/>
    </xf>
    <xf numFmtId="10" fontId="1" fillId="5" borderId="44" xfId="0" applyNumberFormat="1" applyFont="1" applyFill="1" applyBorder="1" applyAlignment="1">
      <alignment horizontal="center" vertical="center"/>
    </xf>
    <xf numFmtId="10" fontId="1" fillId="5" borderId="41" xfId="0" applyNumberFormat="1" applyFont="1" applyFill="1" applyBorder="1" applyAlignment="1">
      <alignment horizontal="center" vertical="center"/>
    </xf>
    <xf numFmtId="1" fontId="1" fillId="5" borderId="42" xfId="0" applyNumberFormat="1" applyFont="1" applyFill="1" applyBorder="1" applyAlignment="1">
      <alignment horizontal="center" vertical="center"/>
    </xf>
    <xf numFmtId="10" fontId="1" fillId="6" borderId="45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0" fontId="1" fillId="6" borderId="46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10" fontId="1" fillId="5" borderId="34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10" fontId="1" fillId="5" borderId="40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1" fillId="3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7" borderId="57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8" borderId="58" xfId="0" applyFont="1" applyFill="1" applyBorder="1" applyAlignment="1" applyProtection="1">
      <alignment horizontal="center" vertical="center"/>
      <protection/>
    </xf>
    <xf numFmtId="10" fontId="1" fillId="3" borderId="5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1" fillId="8" borderId="59" xfId="0" applyFont="1" applyFill="1" applyBorder="1" applyAlignment="1" applyProtection="1">
      <alignment horizontal="center" vertical="center"/>
      <protection/>
    </xf>
    <xf numFmtId="10" fontId="1" fillId="3" borderId="59" xfId="0" applyNumberFormat="1" applyFont="1" applyFill="1" applyBorder="1" applyAlignment="1" applyProtection="1">
      <alignment horizontal="center" vertical="center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 wrapText="1"/>
    </xf>
    <xf numFmtId="1" fontId="1" fillId="8" borderId="63" xfId="0" applyNumberFormat="1" applyFont="1" applyFill="1" applyBorder="1" applyAlignment="1" applyProtection="1">
      <alignment horizontal="center" vertical="center"/>
      <protection/>
    </xf>
    <xf numFmtId="10" fontId="1" fillId="3" borderId="39" xfId="0" applyNumberFormat="1" applyFont="1" applyFill="1" applyBorder="1" applyAlignment="1" applyProtection="1">
      <alignment horizontal="center" vertical="center"/>
      <protection/>
    </xf>
    <xf numFmtId="0" fontId="2" fillId="3" borderId="43" xfId="0" applyFont="1" applyFill="1" applyBorder="1" applyAlignment="1" applyProtection="1">
      <alignment horizontal="center" vertical="center"/>
      <protection locked="0"/>
    </xf>
    <xf numFmtId="1" fontId="1" fillId="8" borderId="64" xfId="0" applyNumberFormat="1" applyFont="1" applyFill="1" applyBorder="1" applyAlignment="1" applyProtection="1">
      <alignment horizontal="center" vertical="center"/>
      <protection/>
    </xf>
    <xf numFmtId="10" fontId="1" fillId="3" borderId="45" xfId="0" applyNumberFormat="1" applyFont="1" applyFill="1" applyBorder="1" applyAlignment="1" applyProtection="1">
      <alignment horizontal="center" vertical="center"/>
      <protection/>
    </xf>
    <xf numFmtId="0" fontId="2" fillId="9" borderId="65" xfId="0" applyFont="1" applyFill="1" applyBorder="1" applyAlignment="1" applyProtection="1">
      <alignment horizontal="center" vertical="center"/>
      <protection locked="0"/>
    </xf>
    <xf numFmtId="0" fontId="2" fillId="9" borderId="66" xfId="0" applyFont="1" applyFill="1" applyBorder="1" applyAlignment="1" applyProtection="1">
      <alignment horizontal="center" vertical="center"/>
      <protection locked="0"/>
    </xf>
    <xf numFmtId="0" fontId="1" fillId="7" borderId="67" xfId="0" applyFont="1" applyFill="1" applyBorder="1" applyAlignment="1">
      <alignment horizontal="center" vertical="center" wrapText="1"/>
    </xf>
    <xf numFmtId="0" fontId="1" fillId="7" borderId="68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/>
    </xf>
    <xf numFmtId="10" fontId="2" fillId="3" borderId="5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1" fillId="6" borderId="59" xfId="0" applyFont="1" applyFill="1" applyBorder="1" applyAlignment="1">
      <alignment horizontal="center" vertical="center"/>
    </xf>
    <xf numFmtId="10" fontId="2" fillId="3" borderId="59" xfId="0" applyNumberFormat="1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1" fillId="7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0" fontId="1" fillId="3" borderId="36" xfId="0" applyNumberFormat="1" applyFont="1" applyFill="1" applyBorder="1" applyAlignment="1" applyProtection="1">
      <alignment horizontal="center" vertical="center"/>
      <protection locked="0"/>
    </xf>
    <xf numFmtId="10" fontId="1" fillId="3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2" fillId="2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/>
    </xf>
    <xf numFmtId="0" fontId="3" fillId="8" borderId="106" xfId="0" applyFont="1" applyFill="1" applyBorder="1" applyAlignment="1">
      <alignment horizontal="center" vertical="center"/>
    </xf>
    <xf numFmtId="0" fontId="3" fillId="8" borderId="107" xfId="0" applyFont="1" applyFill="1" applyBorder="1" applyAlignment="1">
      <alignment horizontal="center" vertical="center"/>
    </xf>
    <xf numFmtId="0" fontId="3" fillId="6" borderId="108" xfId="0" applyFont="1" applyFill="1" applyBorder="1" applyAlignment="1">
      <alignment horizontal="center" vertical="center"/>
    </xf>
    <xf numFmtId="0" fontId="3" fillId="6" borderId="109" xfId="0" applyFont="1" applyFill="1" applyBorder="1" applyAlignment="1">
      <alignment horizontal="center" vertical="center"/>
    </xf>
    <xf numFmtId="0" fontId="2" fillId="0" borderId="110" xfId="0" applyFont="1" applyBorder="1" applyAlignment="1">
      <alignment horizontal="center" vertical="center" wrapText="1"/>
    </xf>
    <xf numFmtId="10" fontId="1" fillId="3" borderId="58" xfId="0" applyNumberFormat="1" applyFont="1" applyFill="1" applyBorder="1" applyAlignment="1">
      <alignment horizontal="center" vertical="center"/>
    </xf>
    <xf numFmtId="10" fontId="1" fillId="3" borderId="59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0" fontId="1" fillId="3" borderId="35" xfId="0" applyNumberFormat="1" applyFont="1" applyFill="1" applyBorder="1" applyAlignment="1" applyProtection="1">
      <alignment horizontal="center" vertical="center"/>
      <protection locked="0"/>
    </xf>
    <xf numFmtId="10" fontId="1" fillId="3" borderId="41" xfId="0" applyNumberFormat="1" applyFont="1" applyFill="1" applyBorder="1" applyAlignment="1" applyProtection="1">
      <alignment horizontal="center" vertical="center"/>
      <protection locked="0"/>
    </xf>
    <xf numFmtId="0" fontId="1" fillId="2" borderId="111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112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113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3" borderId="50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10" fontId="1" fillId="3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14" xfId="0" applyFont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/>
    </xf>
    <xf numFmtId="1" fontId="1" fillId="8" borderId="115" xfId="0" applyNumberFormat="1" applyFont="1" applyFill="1" applyBorder="1" applyAlignment="1" applyProtection="1">
      <alignment horizontal="center" vertical="center"/>
      <protection/>
    </xf>
    <xf numFmtId="10" fontId="1" fillId="3" borderId="116" xfId="0" applyNumberFormat="1" applyFont="1" applyFill="1" applyBorder="1" applyAlignment="1" applyProtection="1">
      <alignment horizontal="center" vertical="center"/>
      <protection/>
    </xf>
    <xf numFmtId="0" fontId="2" fillId="3" borderId="82" xfId="0" applyFont="1" applyFill="1" applyBorder="1" applyAlignment="1">
      <alignment horizontal="center" vertical="center"/>
    </xf>
    <xf numFmtId="0" fontId="2" fillId="2" borderId="112" xfId="0" applyFont="1" applyFill="1" applyBorder="1" applyAlignment="1">
      <alignment horizontal="center" vertical="center" wrapText="1"/>
    </xf>
    <xf numFmtId="10" fontId="1" fillId="3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49" fontId="1" fillId="0" borderId="117" xfId="0" applyNumberFormat="1" applyFont="1" applyFill="1" applyBorder="1" applyAlignment="1">
      <alignment horizontal="center" vertical="center" wrapText="1"/>
    </xf>
    <xf numFmtId="49" fontId="1" fillId="0" borderId="68" xfId="0" applyNumberFormat="1" applyFont="1" applyFill="1" applyBorder="1" applyAlignment="1">
      <alignment horizontal="center" vertical="center" wrapText="1"/>
    </xf>
    <xf numFmtId="0" fontId="1" fillId="7" borderId="118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9" borderId="95" xfId="0" applyFont="1" applyFill="1" applyBorder="1" applyAlignment="1" applyProtection="1">
      <alignment horizontal="center" vertical="center"/>
      <protection locked="0"/>
    </xf>
    <xf numFmtId="0" fontId="2" fillId="9" borderId="96" xfId="0" applyFont="1" applyFill="1" applyBorder="1" applyAlignment="1" applyProtection="1">
      <alignment horizontal="center" vertical="center"/>
      <protection locked="0"/>
    </xf>
    <xf numFmtId="0" fontId="2" fillId="9" borderId="99" xfId="0" applyFont="1" applyFill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3" borderId="124" xfId="0" applyFont="1" applyFill="1" applyBorder="1" applyAlignment="1" applyProtection="1">
      <alignment horizontal="center" vertical="center"/>
      <protection locked="0"/>
    </xf>
    <xf numFmtId="0" fontId="2" fillId="3" borderId="122" xfId="0" applyFont="1" applyFill="1" applyBorder="1" applyAlignment="1" applyProtection="1">
      <alignment horizontal="center" vertical="center"/>
      <protection locked="0"/>
    </xf>
    <xf numFmtId="0" fontId="2" fillId="0" borderId="125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>
      <alignment horizontal="center" vertical="center" wrapText="1"/>
    </xf>
    <xf numFmtId="0" fontId="1" fillId="0" borderId="126" xfId="0" applyFont="1" applyFill="1" applyBorder="1" applyAlignment="1">
      <alignment horizontal="center" vertical="center" wrapText="1"/>
    </xf>
    <xf numFmtId="0" fontId="3" fillId="8" borderId="127" xfId="0" applyFont="1" applyFill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9" borderId="110" xfId="0" applyFont="1" applyFill="1" applyBorder="1" applyAlignment="1" applyProtection="1">
      <alignment horizontal="center" vertical="center"/>
      <protection locked="0"/>
    </xf>
    <xf numFmtId="0" fontId="2" fillId="2" borderId="129" xfId="0" applyFont="1" applyFill="1" applyBorder="1" applyAlignment="1">
      <alignment horizontal="center" vertical="center" wrapText="1"/>
    </xf>
    <xf numFmtId="0" fontId="2" fillId="2" borderId="130" xfId="0" applyFont="1" applyFill="1" applyBorder="1" applyAlignment="1">
      <alignment horizontal="center" vertical="center" wrapText="1"/>
    </xf>
    <xf numFmtId="0" fontId="2" fillId="9" borderId="104" xfId="0" applyFont="1" applyFill="1" applyBorder="1" applyAlignment="1" applyProtection="1">
      <alignment horizontal="center" vertical="center"/>
      <protection locked="0"/>
    </xf>
    <xf numFmtId="0" fontId="2" fillId="9" borderId="51" xfId="0" applyFont="1" applyFill="1" applyBorder="1" applyAlignment="1" applyProtection="1">
      <alignment horizontal="center" vertical="center"/>
      <protection locked="0"/>
    </xf>
    <xf numFmtId="0" fontId="2" fillId="9" borderId="52" xfId="0" applyFont="1" applyFill="1" applyBorder="1" applyAlignment="1" applyProtection="1">
      <alignment horizontal="center" vertical="center"/>
      <protection locked="0"/>
    </xf>
    <xf numFmtId="1" fontId="3" fillId="6" borderId="46" xfId="0" applyNumberFormat="1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10" fontId="2" fillId="3" borderId="53" xfId="0" applyNumberFormat="1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04" xfId="0" applyFont="1" applyFill="1" applyBorder="1" applyAlignment="1" applyProtection="1">
      <alignment horizontal="center" vertical="center"/>
      <protection locked="0"/>
    </xf>
    <xf numFmtId="0" fontId="1" fillId="0" borderId="131" xfId="0" applyFont="1" applyFill="1" applyBorder="1" applyAlignment="1">
      <alignment horizontal="center" vertical="center" wrapText="1"/>
    </xf>
    <xf numFmtId="0" fontId="2" fillId="2" borderId="1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0" fontId="1" fillId="3" borderId="5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32" xfId="0" applyFont="1" applyFill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7" borderId="133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1" fillId="8" borderId="53" xfId="0" applyFont="1" applyFill="1" applyBorder="1" applyAlignment="1" applyProtection="1">
      <alignment horizontal="center" vertical="center"/>
      <protection/>
    </xf>
    <xf numFmtId="10" fontId="1" fillId="3" borderId="53" xfId="0" applyNumberFormat="1" applyFont="1" applyFill="1" applyBorder="1" applyAlignment="1" applyProtection="1">
      <alignment horizontal="center" vertical="center"/>
      <protection/>
    </xf>
    <xf numFmtId="0" fontId="3" fillId="8" borderId="46" xfId="0" applyFont="1" applyFill="1" applyBorder="1" applyAlignment="1">
      <alignment horizontal="center" vertical="center"/>
    </xf>
    <xf numFmtId="1" fontId="1" fillId="8" borderId="134" xfId="0" applyNumberFormat="1" applyFont="1" applyFill="1" applyBorder="1" applyAlignment="1" applyProtection="1">
      <alignment horizontal="center" vertical="center"/>
      <protection/>
    </xf>
    <xf numFmtId="10" fontId="1" fillId="3" borderId="46" xfId="0" applyNumberFormat="1" applyFont="1" applyFill="1" applyBorder="1" applyAlignment="1" applyProtection="1">
      <alignment horizontal="center" vertical="center"/>
      <protection/>
    </xf>
    <xf numFmtId="0" fontId="1" fillId="7" borderId="135" xfId="0" applyFont="1" applyFill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3" borderId="117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9" borderId="78" xfId="0" applyFont="1" applyFill="1" applyBorder="1" applyAlignment="1" applyProtection="1">
      <alignment horizontal="center" vertical="center"/>
      <protection locked="0"/>
    </xf>
    <xf numFmtId="0" fontId="2" fillId="9" borderId="114" xfId="0" applyFont="1" applyFill="1" applyBorder="1" applyAlignment="1" applyProtection="1">
      <alignment horizontal="center" vertical="center"/>
      <protection locked="0"/>
    </xf>
    <xf numFmtId="0" fontId="2" fillId="9" borderId="50" xfId="0" applyFont="1" applyFill="1" applyBorder="1" applyAlignment="1" applyProtection="1">
      <alignment horizontal="center" vertical="center"/>
      <protection locked="0"/>
    </xf>
    <xf numFmtId="0" fontId="2" fillId="9" borderId="6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>
      <alignment horizontal="center" vertical="center"/>
    </xf>
    <xf numFmtId="0" fontId="2" fillId="3" borderId="73" xfId="0" applyFont="1" applyFill="1" applyBorder="1" applyAlignment="1" applyProtection="1">
      <alignment horizontal="center" vertical="center"/>
      <protection locked="0"/>
    </xf>
    <xf numFmtId="49" fontId="1" fillId="3" borderId="136" xfId="0" applyNumberFormat="1" applyFont="1" applyFill="1" applyBorder="1" applyAlignment="1">
      <alignment horizontal="center" vertical="center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137" xfId="0" applyNumberFormat="1" applyFont="1" applyFill="1" applyBorder="1" applyAlignment="1">
      <alignment horizontal="center" vertical="center" wrapText="1"/>
    </xf>
    <xf numFmtId="49" fontId="1" fillId="3" borderId="138" xfId="0" applyNumberFormat="1" applyFont="1" applyFill="1" applyBorder="1" applyAlignment="1">
      <alignment horizontal="center" vertical="center" wrapText="1"/>
    </xf>
    <xf numFmtId="49" fontId="1" fillId="3" borderId="92" xfId="0" applyNumberFormat="1" applyFont="1" applyFill="1" applyBorder="1" applyAlignment="1">
      <alignment horizontal="center" vertical="center" wrapText="1"/>
    </xf>
    <xf numFmtId="49" fontId="1" fillId="3" borderId="93" xfId="0" applyNumberFormat="1" applyFont="1" applyFill="1" applyBorder="1" applyAlignment="1">
      <alignment horizontal="center" vertical="center" wrapText="1"/>
    </xf>
    <xf numFmtId="49" fontId="1" fillId="3" borderId="55" xfId="0" applyNumberFormat="1" applyFont="1" applyFill="1" applyBorder="1" applyAlignment="1">
      <alignment horizontal="center" vertical="center" wrapText="1"/>
    </xf>
    <xf numFmtId="1" fontId="3" fillId="6" borderId="139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7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1" fontId="1" fillId="2" borderId="140" xfId="0" applyNumberFormat="1" applyFont="1" applyFill="1" applyBorder="1" applyAlignment="1">
      <alignment horizontal="center" vertical="center"/>
    </xf>
    <xf numFmtId="1" fontId="1" fillId="2" borderId="141" xfId="0" applyNumberFormat="1" applyFont="1" applyFill="1" applyBorder="1" applyAlignment="1">
      <alignment horizontal="center" vertical="center"/>
    </xf>
    <xf numFmtId="1" fontId="1" fillId="2" borderId="107" xfId="0" applyNumberFormat="1" applyFont="1" applyFill="1" applyBorder="1" applyAlignment="1">
      <alignment horizontal="center" vertical="center"/>
    </xf>
    <xf numFmtId="1" fontId="1" fillId="2" borderId="142" xfId="0" applyNumberFormat="1" applyFont="1" applyFill="1" applyBorder="1" applyAlignment="1">
      <alignment horizontal="center" vertical="center"/>
    </xf>
    <xf numFmtId="1" fontId="1" fillId="2" borderId="143" xfId="0" applyNumberFormat="1" applyFont="1" applyFill="1" applyBorder="1" applyAlignment="1">
      <alignment horizontal="center" vertical="center"/>
    </xf>
    <xf numFmtId="1" fontId="1" fillId="2" borderId="144" xfId="0" applyNumberFormat="1" applyFont="1" applyFill="1" applyBorder="1" applyAlignment="1">
      <alignment horizontal="center" vertical="center"/>
    </xf>
    <xf numFmtId="0" fontId="3" fillId="7" borderId="145" xfId="0" applyFont="1" applyFill="1" applyBorder="1" applyAlignment="1">
      <alignment horizontal="center" vertical="center" wrapText="1"/>
    </xf>
    <xf numFmtId="0" fontId="3" fillId="7" borderId="146" xfId="0" applyFont="1" applyFill="1" applyBorder="1" applyAlignment="1">
      <alignment horizontal="center" vertical="center"/>
    </xf>
    <xf numFmtId="0" fontId="3" fillId="7" borderId="147" xfId="0" applyFont="1" applyFill="1" applyBorder="1" applyAlignment="1">
      <alignment horizontal="center" vertical="center"/>
    </xf>
    <xf numFmtId="0" fontId="3" fillId="7" borderId="146" xfId="0" applyFont="1" applyFill="1" applyBorder="1" applyAlignment="1">
      <alignment horizontal="center" vertical="center" wrapText="1"/>
    </xf>
    <xf numFmtId="0" fontId="3" fillId="7" borderId="147" xfId="0" applyFont="1" applyFill="1" applyBorder="1" applyAlignment="1">
      <alignment horizontal="center" vertical="center" wrapText="1"/>
    </xf>
    <xf numFmtId="1" fontId="1" fillId="2" borderId="148" xfId="0" applyNumberFormat="1" applyFont="1" applyFill="1" applyBorder="1" applyAlignment="1">
      <alignment horizontal="center" vertical="center"/>
    </xf>
    <xf numFmtId="1" fontId="1" fillId="2" borderId="149" xfId="0" applyNumberFormat="1" applyFont="1" applyFill="1" applyBorder="1" applyAlignment="1">
      <alignment horizontal="center" vertical="center"/>
    </xf>
    <xf numFmtId="1" fontId="1" fillId="2" borderId="150" xfId="0" applyNumberFormat="1" applyFont="1" applyFill="1" applyBorder="1" applyAlignment="1">
      <alignment horizontal="center" vertical="center"/>
    </xf>
    <xf numFmtId="1" fontId="1" fillId="2" borderId="151" xfId="0" applyNumberFormat="1" applyFont="1" applyFill="1" applyBorder="1" applyAlignment="1">
      <alignment horizontal="center" vertical="center"/>
    </xf>
    <xf numFmtId="1" fontId="1" fillId="2" borderId="152" xfId="0" applyNumberFormat="1" applyFont="1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46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2">
      <selection activeCell="S47" sqref="S47"/>
    </sheetView>
  </sheetViews>
  <sheetFormatPr defaultColWidth="9.140625" defaultRowHeight="12.75"/>
  <cols>
    <col min="1" max="2" width="10.57421875" style="0" customWidth="1"/>
    <col min="3" max="3" width="4.57421875" style="0" customWidth="1"/>
    <col min="4" max="4" width="15.7109375" style="0" customWidth="1"/>
    <col min="5" max="7" width="7.00390625" style="241" bestFit="1" customWidth="1"/>
    <col min="8" max="8" width="6.140625" style="241" bestFit="1" customWidth="1"/>
    <col min="9" max="9" width="5.7109375" style="241" bestFit="1" customWidth="1"/>
    <col min="10" max="10" width="5.7109375" style="242" bestFit="1" customWidth="1"/>
    <col min="11" max="18" width="7.421875" style="0" hidden="1" customWidth="1"/>
    <col min="20" max="20" width="10.57421875" style="0" customWidth="1"/>
  </cols>
  <sheetData>
    <row r="1" spans="1:20" ht="43.5" customHeight="1" thickBot="1">
      <c r="A1" s="347" t="s">
        <v>122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1"/>
    </row>
    <row r="2" spans="1:20" ht="42.75" customHeight="1" thickBot="1">
      <c r="A2" s="52" t="s">
        <v>0</v>
      </c>
      <c r="B2" s="53" t="s">
        <v>1</v>
      </c>
      <c r="C2" s="110" t="s">
        <v>2</v>
      </c>
      <c r="D2" s="250" t="s">
        <v>3</v>
      </c>
      <c r="E2" s="327" t="s">
        <v>95</v>
      </c>
      <c r="F2" s="328" t="s">
        <v>96</v>
      </c>
      <c r="G2" s="328" t="s">
        <v>97</v>
      </c>
      <c r="H2" s="328" t="s">
        <v>98</v>
      </c>
      <c r="I2" s="328" t="s">
        <v>99</v>
      </c>
      <c r="J2" s="329" t="s">
        <v>100</v>
      </c>
      <c r="K2" s="56" t="s">
        <v>101</v>
      </c>
      <c r="L2" s="56" t="s">
        <v>102</v>
      </c>
      <c r="M2" s="56" t="s">
        <v>103</v>
      </c>
      <c r="N2" s="56" t="s">
        <v>104</v>
      </c>
      <c r="O2" s="56" t="s">
        <v>105</v>
      </c>
      <c r="P2" s="56" t="s">
        <v>106</v>
      </c>
      <c r="Q2" s="57" t="s">
        <v>107</v>
      </c>
      <c r="R2" s="57" t="s">
        <v>108</v>
      </c>
      <c r="S2" s="115" t="s">
        <v>109</v>
      </c>
      <c r="T2" s="169" t="s">
        <v>17</v>
      </c>
    </row>
    <row r="3" spans="1:20" ht="22.5" customHeight="1">
      <c r="A3" s="154" t="s">
        <v>44</v>
      </c>
      <c r="B3" s="155" t="s">
        <v>45</v>
      </c>
      <c r="C3" s="162">
        <v>5</v>
      </c>
      <c r="D3" s="251" t="s">
        <v>46</v>
      </c>
      <c r="E3" s="249">
        <v>0.3</v>
      </c>
      <c r="F3" s="224">
        <v>0.44</v>
      </c>
      <c r="G3" s="224">
        <v>1</v>
      </c>
      <c r="H3" s="224">
        <v>0.96</v>
      </c>
      <c r="I3" s="224"/>
      <c r="J3" s="62"/>
      <c r="K3" s="63">
        <f aca="true" t="shared" si="0" ref="K3:K10">SUM(F3:J3)</f>
        <v>2.4</v>
      </c>
      <c r="L3" s="64">
        <f aca="true" t="shared" si="1" ref="L3:L10">SUM(E3,G3:J3)</f>
        <v>2.26</v>
      </c>
      <c r="M3" s="64">
        <f aca="true" t="shared" si="2" ref="M3:M10">SUM(E3:F3,H3:J3)</f>
        <v>1.7</v>
      </c>
      <c r="N3" s="64">
        <f aca="true" t="shared" si="3" ref="N3:N10">SUM(E3:G3,I3:J3)</f>
        <v>1.74</v>
      </c>
      <c r="O3" s="64">
        <f aca="true" t="shared" si="4" ref="O3:O10">SUM(E3:H3,J3)</f>
        <v>2.7</v>
      </c>
      <c r="P3" s="64">
        <f aca="true" t="shared" si="5" ref="P3:P10">SUM(E3:I3)</f>
        <v>2.7</v>
      </c>
      <c r="Q3" s="64">
        <f>SUM(E3:J3)</f>
        <v>2.7</v>
      </c>
      <c r="R3" s="65">
        <f aca="true" t="shared" si="6" ref="R3:R10">COUNTBLANK(E3:J3)</f>
        <v>2</v>
      </c>
      <c r="S3" s="66">
        <f aca="true" t="shared" si="7" ref="S3:S10">IF(R3=0,Q3/5,Q3/(6-R3))</f>
        <v>0.675</v>
      </c>
      <c r="T3" s="216">
        <v>1</v>
      </c>
    </row>
    <row r="4" spans="1:20" ht="22.5" customHeight="1">
      <c r="A4" s="157" t="s">
        <v>40</v>
      </c>
      <c r="B4" s="8" t="s">
        <v>41</v>
      </c>
      <c r="C4" s="11">
        <v>5</v>
      </c>
      <c r="D4" s="182" t="s">
        <v>42</v>
      </c>
      <c r="E4" s="240">
        <v>0.3</v>
      </c>
      <c r="F4" s="225">
        <v>0.64</v>
      </c>
      <c r="G4" s="225">
        <v>0.78</v>
      </c>
      <c r="H4" s="225">
        <v>0.1</v>
      </c>
      <c r="I4" s="225"/>
      <c r="J4" s="71"/>
      <c r="K4" s="72">
        <f t="shared" si="0"/>
        <v>1.52</v>
      </c>
      <c r="L4" s="73">
        <f t="shared" si="1"/>
        <v>1.1800000000000002</v>
      </c>
      <c r="M4" s="73">
        <f t="shared" si="2"/>
        <v>1.04</v>
      </c>
      <c r="N4" s="73">
        <f t="shared" si="3"/>
        <v>1.72</v>
      </c>
      <c r="O4" s="73">
        <f t="shared" si="4"/>
        <v>1.82</v>
      </c>
      <c r="P4" s="73">
        <f t="shared" si="5"/>
        <v>1.82</v>
      </c>
      <c r="Q4" s="73">
        <f>SUM(E4:J4)</f>
        <v>1.82</v>
      </c>
      <c r="R4" s="74">
        <f t="shared" si="6"/>
        <v>2</v>
      </c>
      <c r="S4" s="75">
        <f t="shared" si="7"/>
        <v>0.455</v>
      </c>
      <c r="T4" s="217">
        <v>2</v>
      </c>
    </row>
    <row r="5" spans="1:20" ht="22.5" customHeight="1">
      <c r="A5" s="157" t="s">
        <v>64</v>
      </c>
      <c r="B5" s="8" t="s">
        <v>65</v>
      </c>
      <c r="C5" s="11">
        <v>5</v>
      </c>
      <c r="D5" s="182" t="s">
        <v>21</v>
      </c>
      <c r="E5" s="240">
        <v>0.1</v>
      </c>
      <c r="F5" s="225">
        <v>0</v>
      </c>
      <c r="G5" s="225">
        <v>0.3</v>
      </c>
      <c r="H5" s="225">
        <v>0.76</v>
      </c>
      <c r="I5" s="225"/>
      <c r="J5" s="71"/>
      <c r="K5" s="72">
        <f t="shared" si="0"/>
        <v>1.06</v>
      </c>
      <c r="L5" s="73">
        <f t="shared" si="1"/>
        <v>1.1600000000000001</v>
      </c>
      <c r="M5" s="73">
        <f t="shared" si="2"/>
        <v>0.86</v>
      </c>
      <c r="N5" s="73">
        <f t="shared" si="3"/>
        <v>0.4</v>
      </c>
      <c r="O5" s="73">
        <f t="shared" si="4"/>
        <v>1.1600000000000001</v>
      </c>
      <c r="P5" s="73">
        <f t="shared" si="5"/>
        <v>1.1600000000000001</v>
      </c>
      <c r="Q5" s="73">
        <f>MAX(K5:P5)</f>
        <v>1.1600000000000001</v>
      </c>
      <c r="R5" s="74">
        <f t="shared" si="6"/>
        <v>2</v>
      </c>
      <c r="S5" s="75">
        <f t="shared" si="7"/>
        <v>0.29000000000000004</v>
      </c>
      <c r="T5" s="217">
        <v>3</v>
      </c>
    </row>
    <row r="6" spans="1:20" ht="22.5" customHeight="1">
      <c r="A6" s="157" t="s">
        <v>60</v>
      </c>
      <c r="B6" s="8" t="s">
        <v>61</v>
      </c>
      <c r="C6" s="11">
        <v>5</v>
      </c>
      <c r="D6" s="182" t="s">
        <v>30</v>
      </c>
      <c r="E6" s="240">
        <v>0.17</v>
      </c>
      <c r="F6" s="225">
        <v>0.32</v>
      </c>
      <c r="G6" s="225">
        <v>0</v>
      </c>
      <c r="H6" s="225">
        <v>0</v>
      </c>
      <c r="I6" s="225"/>
      <c r="J6" s="71"/>
      <c r="K6" s="72">
        <f t="shared" si="0"/>
        <v>0.32</v>
      </c>
      <c r="L6" s="73">
        <f t="shared" si="1"/>
        <v>0.17</v>
      </c>
      <c r="M6" s="73">
        <f t="shared" si="2"/>
        <v>0.49</v>
      </c>
      <c r="N6" s="73">
        <f t="shared" si="3"/>
        <v>0.49</v>
      </c>
      <c r="O6" s="73">
        <f t="shared" si="4"/>
        <v>0.49</v>
      </c>
      <c r="P6" s="73">
        <f t="shared" si="5"/>
        <v>0.49</v>
      </c>
      <c r="Q6" s="73">
        <f>SUM(E6:J6)</f>
        <v>0.49</v>
      </c>
      <c r="R6" s="74">
        <f t="shared" si="6"/>
        <v>2</v>
      </c>
      <c r="S6" s="75">
        <f t="shared" si="7"/>
        <v>0.1225</v>
      </c>
      <c r="T6" s="217">
        <v>4</v>
      </c>
    </row>
    <row r="7" spans="1:20" ht="22.5" customHeight="1">
      <c r="A7" s="157" t="s">
        <v>70</v>
      </c>
      <c r="B7" s="8" t="s">
        <v>71</v>
      </c>
      <c r="C7" s="11">
        <v>5</v>
      </c>
      <c r="D7" s="182" t="s">
        <v>30</v>
      </c>
      <c r="E7" s="240">
        <v>0.08</v>
      </c>
      <c r="F7" s="225">
        <v>0</v>
      </c>
      <c r="G7" s="225">
        <v>0</v>
      </c>
      <c r="H7" s="225">
        <v>0</v>
      </c>
      <c r="I7" s="225"/>
      <c r="J7" s="71"/>
      <c r="K7" s="72">
        <f t="shared" si="0"/>
        <v>0</v>
      </c>
      <c r="L7" s="73">
        <f t="shared" si="1"/>
        <v>0.08</v>
      </c>
      <c r="M7" s="73">
        <f t="shared" si="2"/>
        <v>0.08</v>
      </c>
      <c r="N7" s="73">
        <f t="shared" si="3"/>
        <v>0.08</v>
      </c>
      <c r="O7" s="73">
        <f t="shared" si="4"/>
        <v>0.08</v>
      </c>
      <c r="P7" s="73">
        <f t="shared" si="5"/>
        <v>0.08</v>
      </c>
      <c r="Q7" s="73">
        <f>SUM(E7:J7)</f>
        <v>0.08</v>
      </c>
      <c r="R7" s="74">
        <f t="shared" si="6"/>
        <v>2</v>
      </c>
      <c r="S7" s="75">
        <f t="shared" si="7"/>
        <v>0.02</v>
      </c>
      <c r="T7" s="217">
        <v>5</v>
      </c>
    </row>
    <row r="8" spans="1:20" ht="22.5" customHeight="1" hidden="1">
      <c r="A8" s="76"/>
      <c r="B8" s="77"/>
      <c r="C8" s="78"/>
      <c r="D8" s="182"/>
      <c r="E8" s="240"/>
      <c r="F8" s="225"/>
      <c r="G8" s="225"/>
      <c r="H8" s="225"/>
      <c r="I8" s="225"/>
      <c r="J8" s="71"/>
      <c r="K8" s="72">
        <f t="shared" si="0"/>
        <v>0</v>
      </c>
      <c r="L8" s="73">
        <f t="shared" si="1"/>
        <v>0</v>
      </c>
      <c r="M8" s="73">
        <f t="shared" si="2"/>
        <v>0</v>
      </c>
      <c r="N8" s="73">
        <f t="shared" si="3"/>
        <v>0</v>
      </c>
      <c r="O8" s="73">
        <f t="shared" si="4"/>
        <v>0</v>
      </c>
      <c r="P8" s="73">
        <f t="shared" si="5"/>
        <v>0</v>
      </c>
      <c r="Q8" s="73">
        <f>SUM(E8:J8)</f>
        <v>0</v>
      </c>
      <c r="R8" s="74">
        <f t="shared" si="6"/>
        <v>6</v>
      </c>
      <c r="S8" s="75" t="e">
        <f t="shared" si="7"/>
        <v>#DIV/0!</v>
      </c>
      <c r="T8" s="217"/>
    </row>
    <row r="9" spans="1:20" ht="22.5" customHeight="1" hidden="1">
      <c r="A9" s="76"/>
      <c r="B9" s="77"/>
      <c r="C9" s="78"/>
      <c r="D9" s="182"/>
      <c r="E9" s="240"/>
      <c r="F9" s="225"/>
      <c r="G9" s="225"/>
      <c r="H9" s="225"/>
      <c r="I9" s="225"/>
      <c r="J9" s="71"/>
      <c r="K9" s="72">
        <f t="shared" si="0"/>
        <v>0</v>
      </c>
      <c r="L9" s="73">
        <f t="shared" si="1"/>
        <v>0</v>
      </c>
      <c r="M9" s="73">
        <f t="shared" si="2"/>
        <v>0</v>
      </c>
      <c r="N9" s="73">
        <f t="shared" si="3"/>
        <v>0</v>
      </c>
      <c r="O9" s="73">
        <f t="shared" si="4"/>
        <v>0</v>
      </c>
      <c r="P9" s="73">
        <f t="shared" si="5"/>
        <v>0</v>
      </c>
      <c r="Q9" s="73">
        <f>SUM(E9:J9)</f>
        <v>0</v>
      </c>
      <c r="R9" s="74">
        <f t="shared" si="6"/>
        <v>6</v>
      </c>
      <c r="S9" s="75" t="e">
        <f t="shared" si="7"/>
        <v>#DIV/0!</v>
      </c>
      <c r="T9" s="217"/>
    </row>
    <row r="10" spans="1:20" ht="22.5" customHeight="1" hidden="1">
      <c r="A10" s="67"/>
      <c r="B10" s="68"/>
      <c r="C10" s="69"/>
      <c r="D10" s="105"/>
      <c r="E10" s="240"/>
      <c r="F10" s="225"/>
      <c r="G10" s="225"/>
      <c r="H10" s="225"/>
      <c r="I10" s="225"/>
      <c r="J10" s="71"/>
      <c r="K10" s="72">
        <f t="shared" si="0"/>
        <v>0</v>
      </c>
      <c r="L10" s="73">
        <f t="shared" si="1"/>
        <v>0</v>
      </c>
      <c r="M10" s="73">
        <f t="shared" si="2"/>
        <v>0</v>
      </c>
      <c r="N10" s="73">
        <f t="shared" si="3"/>
        <v>0</v>
      </c>
      <c r="O10" s="73">
        <f t="shared" si="4"/>
        <v>0</v>
      </c>
      <c r="P10" s="73">
        <f t="shared" si="5"/>
        <v>0</v>
      </c>
      <c r="Q10" s="73">
        <f>SUM(E10:J10)</f>
        <v>0</v>
      </c>
      <c r="R10" s="74">
        <f t="shared" si="6"/>
        <v>6</v>
      </c>
      <c r="S10" s="75" t="e">
        <f t="shared" si="7"/>
        <v>#DIV/0!</v>
      </c>
      <c r="T10" s="217"/>
    </row>
    <row r="11" spans="1:20" ht="22.5" customHeight="1" hidden="1" thickBot="1">
      <c r="A11" s="192" t="s">
        <v>47</v>
      </c>
      <c r="B11" s="193" t="s">
        <v>110</v>
      </c>
      <c r="C11" s="248">
        <v>7</v>
      </c>
      <c r="D11" s="252" t="s">
        <v>111</v>
      </c>
      <c r="E11" s="226"/>
      <c r="F11" s="227"/>
      <c r="G11" s="227"/>
      <c r="H11" s="227"/>
      <c r="I11" s="228"/>
      <c r="J11" s="81"/>
      <c r="K11" s="82"/>
      <c r="L11" s="82"/>
      <c r="M11" s="82"/>
      <c r="N11" s="82"/>
      <c r="O11" s="82"/>
      <c r="P11" s="82"/>
      <c r="Q11" s="82"/>
      <c r="R11" s="82"/>
      <c r="S11" s="352"/>
      <c r="T11" s="353"/>
    </row>
    <row r="12" spans="1:20" ht="13.5" thickBot="1">
      <c r="A12" s="83"/>
      <c r="B12" s="83"/>
      <c r="C12" s="83"/>
      <c r="D12" s="83"/>
      <c r="E12" s="106"/>
      <c r="F12" s="106"/>
      <c r="G12" s="106"/>
      <c r="H12" s="106"/>
      <c r="I12" s="106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ht="43.5" customHeight="1" thickBot="1">
      <c r="A13" s="347" t="s">
        <v>123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9"/>
    </row>
    <row r="14" spans="1:20" ht="51" customHeight="1" thickBot="1">
      <c r="A14" s="185" t="s">
        <v>0</v>
      </c>
      <c r="B14" s="186" t="s">
        <v>1</v>
      </c>
      <c r="C14" s="187" t="s">
        <v>2</v>
      </c>
      <c r="D14" s="250" t="s">
        <v>3</v>
      </c>
      <c r="E14" s="330" t="s">
        <v>95</v>
      </c>
      <c r="F14" s="331" t="s">
        <v>96</v>
      </c>
      <c r="G14" s="331" t="s">
        <v>97</v>
      </c>
      <c r="H14" s="331" t="s">
        <v>98</v>
      </c>
      <c r="I14" s="331" t="s">
        <v>99</v>
      </c>
      <c r="J14" s="332" t="s">
        <v>100</v>
      </c>
      <c r="K14" s="253" t="s">
        <v>101</v>
      </c>
      <c r="L14" s="253" t="s">
        <v>102</v>
      </c>
      <c r="M14" s="253" t="s">
        <v>103</v>
      </c>
      <c r="N14" s="253" t="s">
        <v>104</v>
      </c>
      <c r="O14" s="253" t="s">
        <v>105</v>
      </c>
      <c r="P14" s="253" t="s">
        <v>106</v>
      </c>
      <c r="Q14" s="254" t="s">
        <v>107</v>
      </c>
      <c r="R14" s="254" t="s">
        <v>108</v>
      </c>
      <c r="S14" s="255" t="s">
        <v>109</v>
      </c>
      <c r="T14" s="139" t="s">
        <v>17</v>
      </c>
    </row>
    <row r="15" spans="1:20" ht="22.5" customHeight="1">
      <c r="A15" s="154" t="s">
        <v>19</v>
      </c>
      <c r="B15" s="155" t="s">
        <v>20</v>
      </c>
      <c r="C15" s="162">
        <v>6</v>
      </c>
      <c r="D15" s="251" t="s">
        <v>21</v>
      </c>
      <c r="E15" s="249">
        <v>1</v>
      </c>
      <c r="F15" s="224">
        <v>1</v>
      </c>
      <c r="G15" s="224">
        <v>1</v>
      </c>
      <c r="H15" s="224">
        <v>0.6429</v>
      </c>
      <c r="I15" s="224"/>
      <c r="J15" s="183"/>
      <c r="K15" s="87">
        <f aca="true" t="shared" si="8" ref="K15:K30">SUM(F15:J15)</f>
        <v>2.6429</v>
      </c>
      <c r="L15" s="64">
        <f aca="true" t="shared" si="9" ref="L15:L30">SUM(E15,G15:J15)</f>
        <v>2.6429</v>
      </c>
      <c r="M15" s="64">
        <f aca="true" t="shared" si="10" ref="M15:M30">SUM(E15:F15,H15:J15)</f>
        <v>2.6429</v>
      </c>
      <c r="N15" s="64">
        <f aca="true" t="shared" si="11" ref="N15:N30">SUM(E15:G15,I15:J15)</f>
        <v>3</v>
      </c>
      <c r="O15" s="64">
        <f aca="true" t="shared" si="12" ref="O15:O30">SUM(E15:H15,J15)</f>
        <v>3.6429</v>
      </c>
      <c r="P15" s="64">
        <f aca="true" t="shared" si="13" ref="P15:P30">SUM(E15:I15)</f>
        <v>3.6429</v>
      </c>
      <c r="Q15" s="64">
        <f aca="true" t="shared" si="14" ref="Q15:Q30">MAX(K15:P15)</f>
        <v>3.6429</v>
      </c>
      <c r="R15" s="65">
        <f aca="true" t="shared" si="15" ref="R15:R30">COUNTBLANK(E15:J15)</f>
        <v>2</v>
      </c>
      <c r="S15" s="66">
        <f aca="true" t="shared" si="16" ref="S15:S30">IF(R15=0,Q15/5,Q15/(6-R15))</f>
        <v>0.910725</v>
      </c>
      <c r="T15" s="218">
        <v>1</v>
      </c>
    </row>
    <row r="16" spans="1:20" ht="22.5" customHeight="1">
      <c r="A16" s="157" t="s">
        <v>28</v>
      </c>
      <c r="B16" s="8" t="s">
        <v>29</v>
      </c>
      <c r="C16" s="11">
        <v>6</v>
      </c>
      <c r="D16" s="182" t="s">
        <v>30</v>
      </c>
      <c r="E16" s="240">
        <v>0.9429</v>
      </c>
      <c r="F16" s="225">
        <v>0.8429</v>
      </c>
      <c r="G16" s="225">
        <v>0.9286</v>
      </c>
      <c r="H16" s="225">
        <v>0.5714</v>
      </c>
      <c r="I16" s="225"/>
      <c r="J16" s="184"/>
      <c r="K16" s="89">
        <f t="shared" si="8"/>
        <v>2.3429</v>
      </c>
      <c r="L16" s="73">
        <f t="shared" si="9"/>
        <v>2.4429</v>
      </c>
      <c r="M16" s="73">
        <f t="shared" si="10"/>
        <v>2.3572</v>
      </c>
      <c r="N16" s="73">
        <f t="shared" si="11"/>
        <v>2.7144</v>
      </c>
      <c r="O16" s="73">
        <f t="shared" si="12"/>
        <v>3.2858</v>
      </c>
      <c r="P16" s="73">
        <f t="shared" si="13"/>
        <v>3.2858</v>
      </c>
      <c r="Q16" s="73">
        <f t="shared" si="14"/>
        <v>3.2858</v>
      </c>
      <c r="R16" s="74">
        <f t="shared" si="15"/>
        <v>2</v>
      </c>
      <c r="S16" s="75">
        <f t="shared" si="16"/>
        <v>0.82145</v>
      </c>
      <c r="T16" s="219">
        <v>2</v>
      </c>
    </row>
    <row r="17" spans="1:20" ht="22.5" customHeight="1">
      <c r="A17" s="157" t="s">
        <v>56</v>
      </c>
      <c r="B17" s="8" t="s">
        <v>57</v>
      </c>
      <c r="C17" s="11">
        <v>6</v>
      </c>
      <c r="D17" s="182" t="s">
        <v>58</v>
      </c>
      <c r="E17" s="240">
        <v>0.1429</v>
      </c>
      <c r="F17" s="225">
        <v>0.3143</v>
      </c>
      <c r="G17" s="225">
        <v>0.4143</v>
      </c>
      <c r="H17" s="225">
        <v>0.1714</v>
      </c>
      <c r="I17" s="225"/>
      <c r="J17" s="184"/>
      <c r="K17" s="89">
        <f t="shared" si="8"/>
        <v>0.9</v>
      </c>
      <c r="L17" s="73">
        <f t="shared" si="9"/>
        <v>0.7286</v>
      </c>
      <c r="M17" s="73">
        <f t="shared" si="10"/>
        <v>0.6286</v>
      </c>
      <c r="N17" s="73">
        <f t="shared" si="11"/>
        <v>0.8715</v>
      </c>
      <c r="O17" s="73">
        <f t="shared" si="12"/>
        <v>1.0429</v>
      </c>
      <c r="P17" s="73">
        <f t="shared" si="13"/>
        <v>1.0429</v>
      </c>
      <c r="Q17" s="73">
        <f t="shared" si="14"/>
        <v>1.0429</v>
      </c>
      <c r="R17" s="74">
        <f t="shared" si="15"/>
        <v>2</v>
      </c>
      <c r="S17" s="75">
        <f t="shared" si="16"/>
        <v>0.260725</v>
      </c>
      <c r="T17" s="219">
        <v>3</v>
      </c>
    </row>
    <row r="18" spans="1:20" ht="22.5" customHeight="1">
      <c r="A18" s="157" t="s">
        <v>52</v>
      </c>
      <c r="B18" s="8" t="s">
        <v>53</v>
      </c>
      <c r="C18" s="11">
        <v>6</v>
      </c>
      <c r="D18" s="182" t="s">
        <v>42</v>
      </c>
      <c r="E18" s="240">
        <v>0.1429</v>
      </c>
      <c r="F18" s="225">
        <v>0</v>
      </c>
      <c r="G18" s="225">
        <v>0.5857</v>
      </c>
      <c r="H18" s="225">
        <v>0.3</v>
      </c>
      <c r="I18" s="225"/>
      <c r="J18" s="184"/>
      <c r="K18" s="89">
        <f t="shared" si="8"/>
        <v>0.8856999999999999</v>
      </c>
      <c r="L18" s="73">
        <f t="shared" si="9"/>
        <v>1.0286</v>
      </c>
      <c r="M18" s="73">
        <f t="shared" si="10"/>
        <v>0.44289999999999996</v>
      </c>
      <c r="N18" s="73">
        <f t="shared" si="11"/>
        <v>0.7286</v>
      </c>
      <c r="O18" s="73">
        <f t="shared" si="12"/>
        <v>1.0286</v>
      </c>
      <c r="P18" s="73">
        <f t="shared" si="13"/>
        <v>1.0286</v>
      </c>
      <c r="Q18" s="73">
        <f t="shared" si="14"/>
        <v>1.0286</v>
      </c>
      <c r="R18" s="74">
        <f t="shared" si="15"/>
        <v>2</v>
      </c>
      <c r="S18" s="75">
        <f t="shared" si="16"/>
        <v>0.25715</v>
      </c>
      <c r="T18" s="219">
        <v>4</v>
      </c>
    </row>
    <row r="19" spans="1:20" ht="22.5" customHeight="1">
      <c r="A19" s="159" t="s">
        <v>38</v>
      </c>
      <c r="B19" s="13" t="s">
        <v>39</v>
      </c>
      <c r="C19" s="16">
        <v>6</v>
      </c>
      <c r="D19" s="105" t="s">
        <v>30</v>
      </c>
      <c r="E19" s="240">
        <v>0.1643</v>
      </c>
      <c r="F19" s="225">
        <v>0.2429</v>
      </c>
      <c r="G19" s="225">
        <v>0.1571</v>
      </c>
      <c r="H19" s="225">
        <v>0.1143</v>
      </c>
      <c r="I19" s="225"/>
      <c r="J19" s="184"/>
      <c r="K19" s="89">
        <f t="shared" si="8"/>
        <v>0.5143</v>
      </c>
      <c r="L19" s="73">
        <f t="shared" si="9"/>
        <v>0.43570000000000003</v>
      </c>
      <c r="M19" s="73">
        <f t="shared" si="10"/>
        <v>0.5215</v>
      </c>
      <c r="N19" s="73">
        <f t="shared" si="11"/>
        <v>0.5643</v>
      </c>
      <c r="O19" s="73">
        <f t="shared" si="12"/>
        <v>0.6786</v>
      </c>
      <c r="P19" s="73">
        <f t="shared" si="13"/>
        <v>0.6786</v>
      </c>
      <c r="Q19" s="73">
        <f t="shared" si="14"/>
        <v>0.6786</v>
      </c>
      <c r="R19" s="74">
        <f t="shared" si="15"/>
        <v>2</v>
      </c>
      <c r="S19" s="75">
        <f t="shared" si="16"/>
        <v>0.16965</v>
      </c>
      <c r="T19" s="219">
        <v>5</v>
      </c>
    </row>
    <row r="20" spans="1:20" ht="22.5" customHeight="1">
      <c r="A20" s="157" t="s">
        <v>49</v>
      </c>
      <c r="B20" s="8" t="s">
        <v>50</v>
      </c>
      <c r="C20" s="11">
        <v>6</v>
      </c>
      <c r="D20" s="182" t="s">
        <v>51</v>
      </c>
      <c r="E20" s="240">
        <v>0.1429</v>
      </c>
      <c r="F20" s="225">
        <v>0</v>
      </c>
      <c r="G20" s="225">
        <v>0.1429</v>
      </c>
      <c r="H20" s="225">
        <v>0.2857</v>
      </c>
      <c r="I20" s="225"/>
      <c r="J20" s="184"/>
      <c r="K20" s="89">
        <f t="shared" si="8"/>
        <v>0.4286</v>
      </c>
      <c r="L20" s="73">
        <f t="shared" si="9"/>
        <v>0.5715</v>
      </c>
      <c r="M20" s="73">
        <f t="shared" si="10"/>
        <v>0.4286</v>
      </c>
      <c r="N20" s="73">
        <f t="shared" si="11"/>
        <v>0.2858</v>
      </c>
      <c r="O20" s="73">
        <f t="shared" si="12"/>
        <v>0.5715</v>
      </c>
      <c r="P20" s="73">
        <f t="shared" si="13"/>
        <v>0.5715</v>
      </c>
      <c r="Q20" s="73">
        <f t="shared" si="14"/>
        <v>0.5715</v>
      </c>
      <c r="R20" s="74">
        <f t="shared" si="15"/>
        <v>2</v>
      </c>
      <c r="S20" s="75">
        <f t="shared" si="16"/>
        <v>0.142875</v>
      </c>
      <c r="T20" s="219">
        <v>6</v>
      </c>
    </row>
    <row r="21" spans="1:20" ht="22.5" customHeight="1">
      <c r="A21" s="157" t="s">
        <v>62</v>
      </c>
      <c r="B21" s="8" t="s">
        <v>63</v>
      </c>
      <c r="C21" s="11">
        <v>6</v>
      </c>
      <c r="D21" s="182" t="s">
        <v>30</v>
      </c>
      <c r="E21" s="240">
        <v>0.0286</v>
      </c>
      <c r="F21" s="225">
        <v>0.1571</v>
      </c>
      <c r="G21" s="225">
        <v>0.2143</v>
      </c>
      <c r="H21" s="225">
        <v>0.0571</v>
      </c>
      <c r="I21" s="225"/>
      <c r="J21" s="184"/>
      <c r="K21" s="89">
        <f t="shared" si="8"/>
        <v>0.42849999999999994</v>
      </c>
      <c r="L21" s="73">
        <f t="shared" si="9"/>
        <v>0.3</v>
      </c>
      <c r="M21" s="73">
        <f t="shared" si="10"/>
        <v>0.24279999999999996</v>
      </c>
      <c r="N21" s="73">
        <f t="shared" si="11"/>
        <v>0.39999999999999997</v>
      </c>
      <c r="O21" s="73">
        <f t="shared" si="12"/>
        <v>0.45709999999999995</v>
      </c>
      <c r="P21" s="73">
        <f t="shared" si="13"/>
        <v>0.45709999999999995</v>
      </c>
      <c r="Q21" s="73">
        <f t="shared" si="14"/>
        <v>0.45709999999999995</v>
      </c>
      <c r="R21" s="74">
        <f t="shared" si="15"/>
        <v>2</v>
      </c>
      <c r="S21" s="75">
        <f t="shared" si="16"/>
        <v>0.11427499999999999</v>
      </c>
      <c r="T21" s="219">
        <v>7</v>
      </c>
    </row>
    <row r="22" spans="1:20" ht="22.5" customHeight="1">
      <c r="A22" s="157" t="s">
        <v>85</v>
      </c>
      <c r="B22" s="8" t="s">
        <v>86</v>
      </c>
      <c r="C22" s="11">
        <v>6</v>
      </c>
      <c r="D22" s="182" t="s">
        <v>51</v>
      </c>
      <c r="E22" s="240">
        <v>0</v>
      </c>
      <c r="F22" s="225">
        <v>0</v>
      </c>
      <c r="G22" s="225">
        <v>0.2714</v>
      </c>
      <c r="H22" s="225">
        <v>0.1143</v>
      </c>
      <c r="I22" s="225"/>
      <c r="J22" s="184"/>
      <c r="K22" s="89">
        <f t="shared" si="8"/>
        <v>0.3857</v>
      </c>
      <c r="L22" s="73">
        <f t="shared" si="9"/>
        <v>0.3857</v>
      </c>
      <c r="M22" s="73">
        <f t="shared" si="10"/>
        <v>0.1143</v>
      </c>
      <c r="N22" s="73">
        <f t="shared" si="11"/>
        <v>0.2714</v>
      </c>
      <c r="O22" s="73">
        <f t="shared" si="12"/>
        <v>0.3857</v>
      </c>
      <c r="P22" s="73">
        <f t="shared" si="13"/>
        <v>0.3857</v>
      </c>
      <c r="Q22" s="73">
        <f t="shared" si="14"/>
        <v>0.3857</v>
      </c>
      <c r="R22" s="74">
        <f t="shared" si="15"/>
        <v>2</v>
      </c>
      <c r="S22" s="75">
        <f t="shared" si="16"/>
        <v>0.096425</v>
      </c>
      <c r="T22" s="219">
        <v>8</v>
      </c>
    </row>
    <row r="23" spans="1:20" ht="22.5" customHeight="1">
      <c r="A23" s="157" t="s">
        <v>33</v>
      </c>
      <c r="B23" s="8" t="s">
        <v>34</v>
      </c>
      <c r="C23" s="11">
        <v>6</v>
      </c>
      <c r="D23" s="182" t="s">
        <v>35</v>
      </c>
      <c r="E23" s="240">
        <v>0.1643</v>
      </c>
      <c r="F23" s="225">
        <v>0.1</v>
      </c>
      <c r="G23" s="225">
        <v>0</v>
      </c>
      <c r="H23" s="225">
        <v>0</v>
      </c>
      <c r="I23" s="225"/>
      <c r="J23" s="184"/>
      <c r="K23" s="89">
        <f t="shared" si="8"/>
        <v>0.1</v>
      </c>
      <c r="L23" s="73">
        <f t="shared" si="9"/>
        <v>0.1643</v>
      </c>
      <c r="M23" s="73">
        <f t="shared" si="10"/>
        <v>0.2643</v>
      </c>
      <c r="N23" s="73">
        <f t="shared" si="11"/>
        <v>0.2643</v>
      </c>
      <c r="O23" s="73">
        <f t="shared" si="12"/>
        <v>0.2643</v>
      </c>
      <c r="P23" s="73">
        <f t="shared" si="13"/>
        <v>0.2643</v>
      </c>
      <c r="Q23" s="73">
        <f t="shared" si="14"/>
        <v>0.2643</v>
      </c>
      <c r="R23" s="74">
        <f t="shared" si="15"/>
        <v>2</v>
      </c>
      <c r="S23" s="75">
        <f t="shared" si="16"/>
        <v>0.066075</v>
      </c>
      <c r="T23" s="219">
        <v>9</v>
      </c>
    </row>
    <row r="24" spans="1:20" ht="22.5" customHeight="1">
      <c r="A24" s="157" t="s">
        <v>54</v>
      </c>
      <c r="B24" s="8" t="s">
        <v>72</v>
      </c>
      <c r="C24" s="11">
        <v>6</v>
      </c>
      <c r="D24" s="182" t="s">
        <v>73</v>
      </c>
      <c r="E24" s="240">
        <v>0</v>
      </c>
      <c r="F24" s="225">
        <v>0.1143</v>
      </c>
      <c r="G24" s="225">
        <v>0.1286</v>
      </c>
      <c r="H24" s="225">
        <v>0</v>
      </c>
      <c r="I24" s="225"/>
      <c r="J24" s="184"/>
      <c r="K24" s="89">
        <f t="shared" si="8"/>
        <v>0.2429</v>
      </c>
      <c r="L24" s="73">
        <f t="shared" si="9"/>
        <v>0.1286</v>
      </c>
      <c r="M24" s="73">
        <f t="shared" si="10"/>
        <v>0.1143</v>
      </c>
      <c r="N24" s="73">
        <f t="shared" si="11"/>
        <v>0.2429</v>
      </c>
      <c r="O24" s="73">
        <f t="shared" si="12"/>
        <v>0.2429</v>
      </c>
      <c r="P24" s="73">
        <f t="shared" si="13"/>
        <v>0.2429</v>
      </c>
      <c r="Q24" s="73">
        <f t="shared" si="14"/>
        <v>0.2429</v>
      </c>
      <c r="R24" s="74">
        <f t="shared" si="15"/>
        <v>2</v>
      </c>
      <c r="S24" s="75">
        <f t="shared" si="16"/>
        <v>0.060725</v>
      </c>
      <c r="T24" s="219">
        <v>10</v>
      </c>
    </row>
    <row r="25" spans="1:20" ht="22.5" customHeight="1">
      <c r="A25" s="157" t="s">
        <v>140</v>
      </c>
      <c r="B25" s="8" t="s">
        <v>141</v>
      </c>
      <c r="C25" s="11" t="s">
        <v>142</v>
      </c>
      <c r="D25" s="182" t="s">
        <v>143</v>
      </c>
      <c r="E25" s="240">
        <v>0</v>
      </c>
      <c r="F25" s="225">
        <v>0</v>
      </c>
      <c r="G25" s="225">
        <v>0.1429</v>
      </c>
      <c r="H25" s="225">
        <v>0</v>
      </c>
      <c r="I25" s="225"/>
      <c r="J25" s="184"/>
      <c r="K25" s="89">
        <f t="shared" si="8"/>
        <v>0.1429</v>
      </c>
      <c r="L25" s="73">
        <f t="shared" si="9"/>
        <v>0.1429</v>
      </c>
      <c r="M25" s="73">
        <f t="shared" si="10"/>
        <v>0</v>
      </c>
      <c r="N25" s="73">
        <f t="shared" si="11"/>
        <v>0.1429</v>
      </c>
      <c r="O25" s="73">
        <f t="shared" si="12"/>
        <v>0.1429</v>
      </c>
      <c r="P25" s="73">
        <f t="shared" si="13"/>
        <v>0.1429</v>
      </c>
      <c r="Q25" s="73">
        <f t="shared" si="14"/>
        <v>0.1429</v>
      </c>
      <c r="R25" s="74">
        <f t="shared" si="15"/>
        <v>2</v>
      </c>
      <c r="S25" s="75">
        <f t="shared" si="16"/>
        <v>0.035725</v>
      </c>
      <c r="T25" s="219">
        <v>11</v>
      </c>
    </row>
    <row r="26" spans="1:20" ht="22.5" customHeight="1">
      <c r="A26" s="126" t="s">
        <v>68</v>
      </c>
      <c r="B26" s="22" t="s">
        <v>69</v>
      </c>
      <c r="C26" s="25">
        <v>6</v>
      </c>
      <c r="D26" s="182" t="s">
        <v>35</v>
      </c>
      <c r="E26" s="240">
        <v>0</v>
      </c>
      <c r="F26" s="225">
        <v>0</v>
      </c>
      <c r="G26" s="225">
        <v>0</v>
      </c>
      <c r="H26" s="225">
        <v>0</v>
      </c>
      <c r="I26" s="225"/>
      <c r="J26" s="184"/>
      <c r="K26" s="89">
        <f t="shared" si="8"/>
        <v>0</v>
      </c>
      <c r="L26" s="73">
        <f t="shared" si="9"/>
        <v>0</v>
      </c>
      <c r="M26" s="73">
        <f t="shared" si="10"/>
        <v>0</v>
      </c>
      <c r="N26" s="73">
        <f t="shared" si="11"/>
        <v>0</v>
      </c>
      <c r="O26" s="73">
        <f t="shared" si="12"/>
        <v>0</v>
      </c>
      <c r="P26" s="73">
        <f t="shared" si="13"/>
        <v>0</v>
      </c>
      <c r="Q26" s="73">
        <f t="shared" si="14"/>
        <v>0</v>
      </c>
      <c r="R26" s="74">
        <f t="shared" si="15"/>
        <v>2</v>
      </c>
      <c r="S26" s="75">
        <f t="shared" si="16"/>
        <v>0</v>
      </c>
      <c r="T26" s="219">
        <v>12</v>
      </c>
    </row>
    <row r="27" spans="1:20" ht="22.5" customHeight="1">
      <c r="A27" s="174" t="s">
        <v>82</v>
      </c>
      <c r="B27" s="33" t="s">
        <v>83</v>
      </c>
      <c r="C27" s="36">
        <v>6</v>
      </c>
      <c r="D27" s="182" t="s">
        <v>79</v>
      </c>
      <c r="E27" s="240">
        <v>0</v>
      </c>
      <c r="F27" s="225">
        <v>0</v>
      </c>
      <c r="G27" s="225">
        <v>0</v>
      </c>
      <c r="H27" s="225">
        <v>0</v>
      </c>
      <c r="I27" s="225"/>
      <c r="J27" s="184"/>
      <c r="K27" s="89">
        <f t="shared" si="8"/>
        <v>0</v>
      </c>
      <c r="L27" s="73">
        <f t="shared" si="9"/>
        <v>0</v>
      </c>
      <c r="M27" s="73">
        <f t="shared" si="10"/>
        <v>0</v>
      </c>
      <c r="N27" s="73">
        <f t="shared" si="11"/>
        <v>0</v>
      </c>
      <c r="O27" s="73">
        <f t="shared" si="12"/>
        <v>0</v>
      </c>
      <c r="P27" s="73">
        <f t="shared" si="13"/>
        <v>0</v>
      </c>
      <c r="Q27" s="73">
        <f t="shared" si="14"/>
        <v>0</v>
      </c>
      <c r="R27" s="74">
        <f t="shared" si="15"/>
        <v>2</v>
      </c>
      <c r="S27" s="75">
        <f t="shared" si="16"/>
        <v>0</v>
      </c>
      <c r="T27" s="219">
        <v>12</v>
      </c>
    </row>
    <row r="28" spans="1:20" ht="22.5" customHeight="1">
      <c r="A28" s="76" t="s">
        <v>70</v>
      </c>
      <c r="B28" s="77" t="s">
        <v>78</v>
      </c>
      <c r="C28" s="78">
        <v>6</v>
      </c>
      <c r="D28" s="182" t="s">
        <v>79</v>
      </c>
      <c r="E28" s="240">
        <v>0</v>
      </c>
      <c r="F28" s="225">
        <v>0</v>
      </c>
      <c r="G28" s="225">
        <v>0</v>
      </c>
      <c r="H28" s="225">
        <v>0</v>
      </c>
      <c r="I28" s="225"/>
      <c r="J28" s="184"/>
      <c r="K28" s="89">
        <f t="shared" si="8"/>
        <v>0</v>
      </c>
      <c r="L28" s="73">
        <f t="shared" si="9"/>
        <v>0</v>
      </c>
      <c r="M28" s="73">
        <f t="shared" si="10"/>
        <v>0</v>
      </c>
      <c r="N28" s="73">
        <f t="shared" si="11"/>
        <v>0</v>
      </c>
      <c r="O28" s="73">
        <f t="shared" si="12"/>
        <v>0</v>
      </c>
      <c r="P28" s="73">
        <f t="shared" si="13"/>
        <v>0</v>
      </c>
      <c r="Q28" s="73">
        <f t="shared" si="14"/>
        <v>0</v>
      </c>
      <c r="R28" s="74">
        <f t="shared" si="15"/>
        <v>2</v>
      </c>
      <c r="S28" s="75">
        <f t="shared" si="16"/>
        <v>0</v>
      </c>
      <c r="T28" s="219">
        <v>12</v>
      </c>
    </row>
    <row r="29" spans="1:20" ht="22.5" customHeight="1" hidden="1">
      <c r="A29" s="76"/>
      <c r="B29" s="77"/>
      <c r="C29" s="78"/>
      <c r="D29" s="182"/>
      <c r="E29" s="240"/>
      <c r="F29" s="225"/>
      <c r="G29" s="225"/>
      <c r="H29" s="225"/>
      <c r="I29" s="225"/>
      <c r="J29" s="184"/>
      <c r="K29" s="89">
        <f t="shared" si="8"/>
        <v>0</v>
      </c>
      <c r="L29" s="73">
        <f t="shared" si="9"/>
        <v>0</v>
      </c>
      <c r="M29" s="73">
        <f t="shared" si="10"/>
        <v>0</v>
      </c>
      <c r="N29" s="73">
        <f t="shared" si="11"/>
        <v>0</v>
      </c>
      <c r="O29" s="73">
        <f t="shared" si="12"/>
        <v>0</v>
      </c>
      <c r="P29" s="73">
        <f t="shared" si="13"/>
        <v>0</v>
      </c>
      <c r="Q29" s="73">
        <f t="shared" si="14"/>
        <v>0</v>
      </c>
      <c r="R29" s="74">
        <f t="shared" si="15"/>
        <v>6</v>
      </c>
      <c r="S29" s="75" t="e">
        <f t="shared" si="16"/>
        <v>#DIV/0!</v>
      </c>
      <c r="T29" s="219"/>
    </row>
    <row r="30" spans="1:20" ht="22.5" customHeight="1" hidden="1">
      <c r="A30" s="76"/>
      <c r="B30" s="77"/>
      <c r="C30" s="78"/>
      <c r="D30" s="182"/>
      <c r="E30" s="240"/>
      <c r="F30" s="225"/>
      <c r="G30" s="225"/>
      <c r="H30" s="225"/>
      <c r="I30" s="225"/>
      <c r="J30" s="184"/>
      <c r="K30" s="89">
        <f t="shared" si="8"/>
        <v>0</v>
      </c>
      <c r="L30" s="73">
        <f t="shared" si="9"/>
        <v>0</v>
      </c>
      <c r="M30" s="73">
        <f t="shared" si="10"/>
        <v>0</v>
      </c>
      <c r="N30" s="73">
        <f t="shared" si="11"/>
        <v>0</v>
      </c>
      <c r="O30" s="73">
        <f t="shared" si="12"/>
        <v>0</v>
      </c>
      <c r="P30" s="73">
        <f t="shared" si="13"/>
        <v>0</v>
      </c>
      <c r="Q30" s="73">
        <f t="shared" si="14"/>
        <v>0</v>
      </c>
      <c r="R30" s="74">
        <f t="shared" si="15"/>
        <v>6</v>
      </c>
      <c r="S30" s="75" t="e">
        <f t="shared" si="16"/>
        <v>#DIV/0!</v>
      </c>
      <c r="T30" s="219"/>
    </row>
    <row r="31" spans="1:20" ht="22.5" customHeight="1" hidden="1">
      <c r="A31" s="201" t="s">
        <v>112</v>
      </c>
      <c r="B31" s="95" t="s">
        <v>113</v>
      </c>
      <c r="C31" s="96">
        <v>8</v>
      </c>
      <c r="D31" s="97" t="s">
        <v>30</v>
      </c>
      <c r="E31" s="229"/>
      <c r="F31" s="230"/>
      <c r="G31" s="230"/>
      <c r="H31" s="230"/>
      <c r="I31" s="231"/>
      <c r="J31" s="354"/>
      <c r="K31" s="355"/>
      <c r="L31" s="355"/>
      <c r="M31" s="355"/>
      <c r="N31" s="355"/>
      <c r="O31" s="355"/>
      <c r="P31" s="355"/>
      <c r="Q31" s="355"/>
      <c r="R31" s="355"/>
      <c r="S31" s="355"/>
      <c r="T31" s="356"/>
    </row>
    <row r="32" spans="1:20" ht="22.5" customHeight="1" hidden="1">
      <c r="A32" s="256" t="s">
        <v>54</v>
      </c>
      <c r="B32" s="26" t="s">
        <v>114</v>
      </c>
      <c r="C32" s="27">
        <v>8</v>
      </c>
      <c r="D32" s="97" t="s">
        <v>115</v>
      </c>
      <c r="E32" s="232"/>
      <c r="F32" s="233"/>
      <c r="G32" s="233"/>
      <c r="H32" s="233"/>
      <c r="I32" s="234"/>
      <c r="J32" s="341"/>
      <c r="K32" s="342"/>
      <c r="L32" s="342"/>
      <c r="M32" s="342"/>
      <c r="N32" s="342"/>
      <c r="O32" s="342"/>
      <c r="P32" s="342"/>
      <c r="Q32" s="342"/>
      <c r="R32" s="342"/>
      <c r="S32" s="342"/>
      <c r="T32" s="343"/>
    </row>
    <row r="33" spans="1:20" ht="22.5" customHeight="1" hidden="1" thickBot="1">
      <c r="A33" s="203" t="s">
        <v>87</v>
      </c>
      <c r="B33" s="204" t="s">
        <v>116</v>
      </c>
      <c r="C33" s="257">
        <v>8</v>
      </c>
      <c r="D33" s="98" t="s">
        <v>117</v>
      </c>
      <c r="E33" s="235"/>
      <c r="F33" s="236"/>
      <c r="G33" s="236"/>
      <c r="H33" s="236"/>
      <c r="I33" s="237"/>
      <c r="J33" s="344"/>
      <c r="K33" s="345"/>
      <c r="L33" s="345"/>
      <c r="M33" s="345"/>
      <c r="N33" s="345"/>
      <c r="O33" s="345"/>
      <c r="P33" s="345"/>
      <c r="Q33" s="345"/>
      <c r="R33" s="345"/>
      <c r="S33" s="345"/>
      <c r="T33" s="346"/>
    </row>
    <row r="34" spans="1:20" ht="62.25" customHeight="1" thickBot="1">
      <c r="A34" s="83"/>
      <c r="B34" s="83"/>
      <c r="C34" s="83"/>
      <c r="D34" s="83"/>
      <c r="E34" s="106"/>
      <c r="F34" s="106"/>
      <c r="G34" s="106"/>
      <c r="H34" s="106"/>
      <c r="I34" s="106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ht="49.5" customHeight="1" thickBot="1">
      <c r="A35" s="347" t="s">
        <v>124</v>
      </c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9"/>
    </row>
    <row r="36" spans="1:20" ht="51" customHeight="1" thickBot="1">
      <c r="A36" s="52" t="s">
        <v>0</v>
      </c>
      <c r="B36" s="53" t="s">
        <v>1</v>
      </c>
      <c r="C36" s="54" t="s">
        <v>2</v>
      </c>
      <c r="D36" s="86" t="s">
        <v>3</v>
      </c>
      <c r="E36" s="333" t="s">
        <v>95</v>
      </c>
      <c r="F36" s="328" t="s">
        <v>96</v>
      </c>
      <c r="G36" s="328" t="s">
        <v>97</v>
      </c>
      <c r="H36" s="328" t="s">
        <v>98</v>
      </c>
      <c r="I36" s="328" t="s">
        <v>99</v>
      </c>
      <c r="J36" s="329" t="s">
        <v>100</v>
      </c>
      <c r="K36" s="56" t="s">
        <v>101</v>
      </c>
      <c r="L36" s="56" t="s">
        <v>102</v>
      </c>
      <c r="M36" s="56" t="s">
        <v>103</v>
      </c>
      <c r="N36" s="56" t="s">
        <v>104</v>
      </c>
      <c r="O36" s="56" t="s">
        <v>105</v>
      </c>
      <c r="P36" s="56" t="s">
        <v>106</v>
      </c>
      <c r="Q36" s="57" t="s">
        <v>107</v>
      </c>
      <c r="R36" s="57" t="s">
        <v>108</v>
      </c>
      <c r="S36" s="115" t="s">
        <v>109</v>
      </c>
      <c r="T36" s="116" t="s">
        <v>146</v>
      </c>
    </row>
    <row r="37" spans="1:20" ht="22.5" customHeight="1" thickBot="1">
      <c r="A37" s="154" t="s">
        <v>19</v>
      </c>
      <c r="B37" s="155" t="s">
        <v>20</v>
      </c>
      <c r="C37" s="156">
        <v>6</v>
      </c>
      <c r="D37" s="176" t="s">
        <v>21</v>
      </c>
      <c r="E37" s="61">
        <v>1</v>
      </c>
      <c r="F37" s="224">
        <v>1</v>
      </c>
      <c r="G37" s="224">
        <v>1</v>
      </c>
      <c r="H37" s="224">
        <v>0.6667</v>
      </c>
      <c r="I37" s="224"/>
      <c r="J37" s="183"/>
      <c r="K37" s="87">
        <f aca="true" t="shared" si="17" ref="K37:K57">SUM(F37:J37)</f>
        <v>2.6667</v>
      </c>
      <c r="L37" s="64">
        <f aca="true" t="shared" si="18" ref="L37:L57">SUM(E37,G37:J37)</f>
        <v>2.6667</v>
      </c>
      <c r="M37" s="64">
        <f aca="true" t="shared" si="19" ref="M37:M57">SUM(E37:F37,H37:J37)</f>
        <v>2.6667</v>
      </c>
      <c r="N37" s="64">
        <f aca="true" t="shared" si="20" ref="N37:N57">SUM(E37:G37,I37:J37)</f>
        <v>3</v>
      </c>
      <c r="O37" s="64">
        <f aca="true" t="shared" si="21" ref="O37:O57">SUM(E37:H37,J37)</f>
        <v>3.6667</v>
      </c>
      <c r="P37" s="64">
        <f aca="true" t="shared" si="22" ref="P37:P57">SUM(E37:I37)</f>
        <v>3.6667</v>
      </c>
      <c r="Q37" s="64">
        <f aca="true" t="shared" si="23" ref="Q37:Q57">MAX(K37:P37)</f>
        <v>3.6667</v>
      </c>
      <c r="R37" s="65">
        <f aca="true" t="shared" si="24" ref="R37:R57">COUNTBLANK(E37:J37)</f>
        <v>2</v>
      </c>
      <c r="S37" s="66">
        <f aca="true" t="shared" si="25" ref="S37:S57">IF(R37=0,Q37/5,Q37/(6-R37))</f>
        <v>0.916675</v>
      </c>
      <c r="T37" s="218">
        <v>1</v>
      </c>
    </row>
    <row r="38" spans="1:20" ht="22.5" customHeight="1" thickBot="1">
      <c r="A38" s="157" t="s">
        <v>28</v>
      </c>
      <c r="B38" s="8" t="s">
        <v>29</v>
      </c>
      <c r="C38" s="158">
        <v>6</v>
      </c>
      <c r="D38" s="177" t="s">
        <v>30</v>
      </c>
      <c r="E38" s="70">
        <v>0.9467</v>
      </c>
      <c r="F38" s="225">
        <v>0.8533</v>
      </c>
      <c r="G38" s="225">
        <v>0.9333</v>
      </c>
      <c r="H38" s="225">
        <v>0.6</v>
      </c>
      <c r="I38" s="225"/>
      <c r="J38" s="184"/>
      <c r="K38" s="87">
        <f t="shared" si="17"/>
        <v>2.3866</v>
      </c>
      <c r="L38" s="64">
        <f t="shared" si="18"/>
        <v>2.48</v>
      </c>
      <c r="M38" s="64">
        <f t="shared" si="19"/>
        <v>2.4</v>
      </c>
      <c r="N38" s="64">
        <f t="shared" si="20"/>
        <v>2.7333</v>
      </c>
      <c r="O38" s="64">
        <f t="shared" si="21"/>
        <v>3.3333</v>
      </c>
      <c r="P38" s="64">
        <f t="shared" si="22"/>
        <v>3.3333</v>
      </c>
      <c r="Q38" s="64">
        <f t="shared" si="23"/>
        <v>3.3333</v>
      </c>
      <c r="R38" s="65">
        <f t="shared" si="24"/>
        <v>2</v>
      </c>
      <c r="S38" s="75">
        <f t="shared" si="25"/>
        <v>0.833325</v>
      </c>
      <c r="T38" s="219">
        <v>2</v>
      </c>
    </row>
    <row r="39" spans="1:20" ht="22.5" customHeight="1" thickBot="1">
      <c r="A39" s="157" t="s">
        <v>44</v>
      </c>
      <c r="B39" s="8" t="s">
        <v>45</v>
      </c>
      <c r="C39" s="158">
        <v>5</v>
      </c>
      <c r="D39" s="177" t="s">
        <v>46</v>
      </c>
      <c r="E39" s="70">
        <v>0.2</v>
      </c>
      <c r="F39" s="225">
        <v>0.2933</v>
      </c>
      <c r="G39" s="225">
        <v>0.6667</v>
      </c>
      <c r="H39" s="225">
        <v>0.64</v>
      </c>
      <c r="I39" s="225"/>
      <c r="J39" s="184"/>
      <c r="K39" s="87">
        <f t="shared" si="17"/>
        <v>1.6</v>
      </c>
      <c r="L39" s="64">
        <f t="shared" si="18"/>
        <v>1.5067</v>
      </c>
      <c r="M39" s="64">
        <f t="shared" si="19"/>
        <v>1.1333</v>
      </c>
      <c r="N39" s="64">
        <f t="shared" si="20"/>
        <v>1.16</v>
      </c>
      <c r="O39" s="64">
        <f t="shared" si="21"/>
        <v>1.7999999999999998</v>
      </c>
      <c r="P39" s="64">
        <f t="shared" si="22"/>
        <v>1.7999999999999998</v>
      </c>
      <c r="Q39" s="64">
        <f t="shared" si="23"/>
        <v>1.7999999999999998</v>
      </c>
      <c r="R39" s="65">
        <f t="shared" si="24"/>
        <v>2</v>
      </c>
      <c r="S39" s="75">
        <f t="shared" si="25"/>
        <v>0.44999999999999996</v>
      </c>
      <c r="T39" s="219">
        <v>3</v>
      </c>
    </row>
    <row r="40" spans="1:20" ht="22.5" customHeight="1" thickBot="1">
      <c r="A40" s="157" t="s">
        <v>56</v>
      </c>
      <c r="B40" s="8" t="s">
        <v>57</v>
      </c>
      <c r="C40" s="158">
        <v>6</v>
      </c>
      <c r="D40" s="177" t="s">
        <v>58</v>
      </c>
      <c r="E40" s="70">
        <v>0.1867</v>
      </c>
      <c r="F40" s="225">
        <v>0.36</v>
      </c>
      <c r="G40" s="225">
        <v>0.4533</v>
      </c>
      <c r="H40" s="225">
        <v>0.2267</v>
      </c>
      <c r="I40" s="225"/>
      <c r="J40" s="184"/>
      <c r="K40" s="87">
        <f t="shared" si="17"/>
        <v>1.04</v>
      </c>
      <c r="L40" s="64">
        <f t="shared" si="18"/>
        <v>0.8667</v>
      </c>
      <c r="M40" s="64">
        <f t="shared" si="19"/>
        <v>0.7734</v>
      </c>
      <c r="N40" s="64">
        <f t="shared" si="20"/>
        <v>1</v>
      </c>
      <c r="O40" s="64">
        <f t="shared" si="21"/>
        <v>1.2267000000000001</v>
      </c>
      <c r="P40" s="64">
        <f t="shared" si="22"/>
        <v>1.2267000000000001</v>
      </c>
      <c r="Q40" s="64">
        <f t="shared" si="23"/>
        <v>1.2267000000000001</v>
      </c>
      <c r="R40" s="65">
        <f t="shared" si="24"/>
        <v>2</v>
      </c>
      <c r="S40" s="75">
        <f t="shared" si="25"/>
        <v>0.30667500000000003</v>
      </c>
      <c r="T40" s="219">
        <v>4</v>
      </c>
    </row>
    <row r="41" spans="1:20" ht="22.5" customHeight="1" thickBot="1">
      <c r="A41" s="157" t="s">
        <v>40</v>
      </c>
      <c r="B41" s="8" t="s">
        <v>41</v>
      </c>
      <c r="C41" s="158">
        <v>5</v>
      </c>
      <c r="D41" s="177" t="s">
        <v>42</v>
      </c>
      <c r="E41" s="70">
        <v>0.2</v>
      </c>
      <c r="F41" s="225">
        <v>0.4267</v>
      </c>
      <c r="G41" s="225">
        <v>0.52</v>
      </c>
      <c r="H41" s="225">
        <v>0.0667</v>
      </c>
      <c r="I41" s="225"/>
      <c r="J41" s="184"/>
      <c r="K41" s="87">
        <f t="shared" si="17"/>
        <v>1.0134</v>
      </c>
      <c r="L41" s="64">
        <f t="shared" si="18"/>
        <v>0.7867</v>
      </c>
      <c r="M41" s="64">
        <f t="shared" si="19"/>
        <v>0.6934</v>
      </c>
      <c r="N41" s="64">
        <f t="shared" si="20"/>
        <v>1.1467</v>
      </c>
      <c r="O41" s="64">
        <f t="shared" si="21"/>
        <v>1.2134</v>
      </c>
      <c r="P41" s="64">
        <f t="shared" si="22"/>
        <v>1.2134</v>
      </c>
      <c r="Q41" s="64">
        <f t="shared" si="23"/>
        <v>1.2134</v>
      </c>
      <c r="R41" s="65">
        <f t="shared" si="24"/>
        <v>2</v>
      </c>
      <c r="S41" s="75">
        <f t="shared" si="25"/>
        <v>0.30335</v>
      </c>
      <c r="T41" s="219">
        <v>5</v>
      </c>
    </row>
    <row r="42" spans="1:20" ht="22.5" customHeight="1" thickBot="1">
      <c r="A42" s="172" t="s">
        <v>52</v>
      </c>
      <c r="B42" s="17" t="s">
        <v>53</v>
      </c>
      <c r="C42" s="173">
        <v>6</v>
      </c>
      <c r="D42" s="178" t="s">
        <v>42</v>
      </c>
      <c r="E42" s="70">
        <v>0.2</v>
      </c>
      <c r="F42" s="225">
        <v>0</v>
      </c>
      <c r="G42" s="225">
        <v>0.6133</v>
      </c>
      <c r="H42" s="225">
        <v>0.3467</v>
      </c>
      <c r="I42" s="225"/>
      <c r="J42" s="184"/>
      <c r="K42" s="87">
        <f t="shared" si="17"/>
        <v>0.96</v>
      </c>
      <c r="L42" s="64">
        <f t="shared" si="18"/>
        <v>1.16</v>
      </c>
      <c r="M42" s="64">
        <f t="shared" si="19"/>
        <v>0.5467</v>
      </c>
      <c r="N42" s="64">
        <f t="shared" si="20"/>
        <v>0.8132999999999999</v>
      </c>
      <c r="O42" s="64">
        <f t="shared" si="21"/>
        <v>1.16</v>
      </c>
      <c r="P42" s="64">
        <f t="shared" si="22"/>
        <v>1.16</v>
      </c>
      <c r="Q42" s="64">
        <f t="shared" si="23"/>
        <v>1.16</v>
      </c>
      <c r="R42" s="65">
        <f t="shared" si="24"/>
        <v>2</v>
      </c>
      <c r="S42" s="75">
        <f t="shared" si="25"/>
        <v>0.29</v>
      </c>
      <c r="T42" s="219">
        <v>6</v>
      </c>
    </row>
    <row r="43" spans="1:20" ht="22.5" customHeight="1" thickBot="1">
      <c r="A43" s="159" t="s">
        <v>38</v>
      </c>
      <c r="B43" s="13" t="s">
        <v>39</v>
      </c>
      <c r="C43" s="160">
        <v>6</v>
      </c>
      <c r="D43" s="179" t="s">
        <v>30</v>
      </c>
      <c r="E43" s="70">
        <v>0.22</v>
      </c>
      <c r="F43" s="225">
        <v>0.2933</v>
      </c>
      <c r="G43" s="225">
        <v>0.2133</v>
      </c>
      <c r="H43" s="225">
        <v>0.1733</v>
      </c>
      <c r="I43" s="225"/>
      <c r="J43" s="184"/>
      <c r="K43" s="87">
        <f t="shared" si="17"/>
        <v>0.6799</v>
      </c>
      <c r="L43" s="64">
        <f t="shared" si="18"/>
        <v>0.6066</v>
      </c>
      <c r="M43" s="64">
        <f t="shared" si="19"/>
        <v>0.6866</v>
      </c>
      <c r="N43" s="64">
        <f t="shared" si="20"/>
        <v>0.7265999999999999</v>
      </c>
      <c r="O43" s="64">
        <f t="shared" si="21"/>
        <v>0.8998999999999999</v>
      </c>
      <c r="P43" s="64">
        <f t="shared" si="22"/>
        <v>0.8998999999999999</v>
      </c>
      <c r="Q43" s="64">
        <f t="shared" si="23"/>
        <v>0.8998999999999999</v>
      </c>
      <c r="R43" s="65">
        <f t="shared" si="24"/>
        <v>2</v>
      </c>
      <c r="S43" s="75">
        <f t="shared" si="25"/>
        <v>0.22497499999999998</v>
      </c>
      <c r="T43" s="219">
        <v>7</v>
      </c>
    </row>
    <row r="44" spans="1:20" ht="22.5" customHeight="1" thickBot="1">
      <c r="A44" s="157" t="s">
        <v>64</v>
      </c>
      <c r="B44" s="8" t="s">
        <v>65</v>
      </c>
      <c r="C44" s="158">
        <v>5</v>
      </c>
      <c r="D44" s="177" t="s">
        <v>21</v>
      </c>
      <c r="E44" s="70">
        <v>0.0667</v>
      </c>
      <c r="F44" s="225">
        <v>0</v>
      </c>
      <c r="G44" s="225">
        <v>0.2</v>
      </c>
      <c r="H44" s="225">
        <v>0.5067</v>
      </c>
      <c r="I44" s="225"/>
      <c r="J44" s="184"/>
      <c r="K44" s="87">
        <f t="shared" si="17"/>
        <v>0.7067000000000001</v>
      </c>
      <c r="L44" s="64">
        <f t="shared" si="18"/>
        <v>0.7734000000000001</v>
      </c>
      <c r="M44" s="64">
        <f t="shared" si="19"/>
        <v>0.5734</v>
      </c>
      <c r="N44" s="64">
        <f t="shared" si="20"/>
        <v>0.2667</v>
      </c>
      <c r="O44" s="64">
        <f t="shared" si="21"/>
        <v>0.7734000000000001</v>
      </c>
      <c r="P44" s="64">
        <f t="shared" si="22"/>
        <v>0.7734000000000001</v>
      </c>
      <c r="Q44" s="64">
        <f t="shared" si="23"/>
        <v>0.7734000000000001</v>
      </c>
      <c r="R44" s="65">
        <f t="shared" si="24"/>
        <v>2</v>
      </c>
      <c r="S44" s="75">
        <f t="shared" si="25"/>
        <v>0.19335000000000002</v>
      </c>
      <c r="T44" s="219">
        <v>8</v>
      </c>
    </row>
    <row r="45" spans="1:20" ht="22.5" customHeight="1" thickBot="1">
      <c r="A45" s="157" t="s">
        <v>62</v>
      </c>
      <c r="B45" s="8" t="s">
        <v>63</v>
      </c>
      <c r="C45" s="158">
        <v>6</v>
      </c>
      <c r="D45" s="177" t="s">
        <v>30</v>
      </c>
      <c r="E45" s="70">
        <v>0.0933</v>
      </c>
      <c r="F45" s="225">
        <v>0.2133</v>
      </c>
      <c r="G45" s="225">
        <v>0.2667</v>
      </c>
      <c r="H45" s="225">
        <v>0.12</v>
      </c>
      <c r="I45" s="225"/>
      <c r="J45" s="184"/>
      <c r="K45" s="87">
        <f t="shared" si="17"/>
        <v>0.6</v>
      </c>
      <c r="L45" s="64">
        <f t="shared" si="18"/>
        <v>0.48</v>
      </c>
      <c r="M45" s="64">
        <f t="shared" si="19"/>
        <v>0.4266</v>
      </c>
      <c r="N45" s="64">
        <f t="shared" si="20"/>
        <v>0.5732999999999999</v>
      </c>
      <c r="O45" s="64">
        <f t="shared" si="21"/>
        <v>0.6932999999999999</v>
      </c>
      <c r="P45" s="64">
        <f t="shared" si="22"/>
        <v>0.6932999999999999</v>
      </c>
      <c r="Q45" s="64">
        <f t="shared" si="23"/>
        <v>0.6932999999999999</v>
      </c>
      <c r="R45" s="65">
        <f t="shared" si="24"/>
        <v>2</v>
      </c>
      <c r="S45" s="75">
        <f t="shared" si="25"/>
        <v>0.17332499999999998</v>
      </c>
      <c r="T45" s="219">
        <v>9</v>
      </c>
    </row>
    <row r="46" spans="1:20" ht="22.5" customHeight="1" thickBot="1">
      <c r="A46" s="157" t="s">
        <v>49</v>
      </c>
      <c r="B46" s="8" t="s">
        <v>50</v>
      </c>
      <c r="C46" s="158">
        <v>6</v>
      </c>
      <c r="D46" s="177" t="s">
        <v>51</v>
      </c>
      <c r="E46" s="70">
        <v>0.2</v>
      </c>
      <c r="F46" s="225">
        <v>0</v>
      </c>
      <c r="G46" s="225">
        <v>0.2</v>
      </c>
      <c r="H46" s="225">
        <v>0.2667</v>
      </c>
      <c r="I46" s="225"/>
      <c r="J46" s="184"/>
      <c r="K46" s="87">
        <f t="shared" si="17"/>
        <v>0.4667</v>
      </c>
      <c r="L46" s="64">
        <f t="shared" si="18"/>
        <v>0.6667000000000001</v>
      </c>
      <c r="M46" s="64">
        <f t="shared" si="19"/>
        <v>0.4667</v>
      </c>
      <c r="N46" s="64">
        <f t="shared" si="20"/>
        <v>0.4</v>
      </c>
      <c r="O46" s="64">
        <f t="shared" si="21"/>
        <v>0.6667000000000001</v>
      </c>
      <c r="P46" s="64">
        <f t="shared" si="22"/>
        <v>0.6667000000000001</v>
      </c>
      <c r="Q46" s="64">
        <f t="shared" si="23"/>
        <v>0.6667000000000001</v>
      </c>
      <c r="R46" s="65">
        <f t="shared" si="24"/>
        <v>2</v>
      </c>
      <c r="S46" s="75">
        <f t="shared" si="25"/>
        <v>0.16667500000000002</v>
      </c>
      <c r="T46" s="219">
        <v>10</v>
      </c>
    </row>
    <row r="47" spans="1:20" ht="22.5" customHeight="1" thickBot="1">
      <c r="A47" s="157" t="s">
        <v>85</v>
      </c>
      <c r="B47" s="8" t="s">
        <v>86</v>
      </c>
      <c r="C47" s="158">
        <v>6</v>
      </c>
      <c r="D47" s="177" t="s">
        <v>51</v>
      </c>
      <c r="E47" s="70">
        <v>0</v>
      </c>
      <c r="F47" s="225">
        <v>0</v>
      </c>
      <c r="G47" s="225">
        <v>0.32</v>
      </c>
      <c r="H47" s="225">
        <v>0.1733</v>
      </c>
      <c r="I47" s="225"/>
      <c r="J47" s="184"/>
      <c r="K47" s="87">
        <f t="shared" si="17"/>
        <v>0.4933</v>
      </c>
      <c r="L47" s="64">
        <f t="shared" si="18"/>
        <v>0.4933</v>
      </c>
      <c r="M47" s="64">
        <f t="shared" si="19"/>
        <v>0.1733</v>
      </c>
      <c r="N47" s="64">
        <f t="shared" si="20"/>
        <v>0.32</v>
      </c>
      <c r="O47" s="64">
        <f t="shared" si="21"/>
        <v>0.4933</v>
      </c>
      <c r="P47" s="64">
        <f t="shared" si="22"/>
        <v>0.4933</v>
      </c>
      <c r="Q47" s="64">
        <f t="shared" si="23"/>
        <v>0.4933</v>
      </c>
      <c r="R47" s="65">
        <f t="shared" si="24"/>
        <v>2</v>
      </c>
      <c r="S47" s="75">
        <f t="shared" si="25"/>
        <v>0.123325</v>
      </c>
      <c r="T47" s="219">
        <v>11</v>
      </c>
    </row>
    <row r="48" spans="1:20" ht="22.5" customHeight="1" thickBot="1">
      <c r="A48" s="157" t="s">
        <v>54</v>
      </c>
      <c r="B48" s="8" t="s">
        <v>72</v>
      </c>
      <c r="C48" s="158">
        <v>6</v>
      </c>
      <c r="D48" s="177" t="s">
        <v>73</v>
      </c>
      <c r="E48" s="70">
        <v>0.0533</v>
      </c>
      <c r="F48" s="225">
        <v>0.1733</v>
      </c>
      <c r="G48" s="225">
        <v>0.1867</v>
      </c>
      <c r="H48" s="225">
        <v>0</v>
      </c>
      <c r="I48" s="225"/>
      <c r="J48" s="184"/>
      <c r="K48" s="87">
        <f t="shared" si="17"/>
        <v>0.36</v>
      </c>
      <c r="L48" s="64">
        <f t="shared" si="18"/>
        <v>0.24</v>
      </c>
      <c r="M48" s="64">
        <f t="shared" si="19"/>
        <v>0.22660000000000002</v>
      </c>
      <c r="N48" s="64">
        <f t="shared" si="20"/>
        <v>0.4133</v>
      </c>
      <c r="O48" s="64">
        <f t="shared" si="21"/>
        <v>0.4133</v>
      </c>
      <c r="P48" s="64">
        <f t="shared" si="22"/>
        <v>0.4133</v>
      </c>
      <c r="Q48" s="64">
        <f t="shared" si="23"/>
        <v>0.4133</v>
      </c>
      <c r="R48" s="65">
        <f t="shared" si="24"/>
        <v>2</v>
      </c>
      <c r="S48" s="75">
        <f t="shared" si="25"/>
        <v>0.103325</v>
      </c>
      <c r="T48" s="219">
        <v>12</v>
      </c>
    </row>
    <row r="49" spans="1:20" ht="22.5" customHeight="1" thickBot="1">
      <c r="A49" s="157" t="s">
        <v>33</v>
      </c>
      <c r="B49" s="8" t="s">
        <v>34</v>
      </c>
      <c r="C49" s="158">
        <v>6</v>
      </c>
      <c r="D49" s="177" t="s">
        <v>35</v>
      </c>
      <c r="E49" s="70">
        <v>0.22</v>
      </c>
      <c r="F49" s="225">
        <v>0.16</v>
      </c>
      <c r="G49" s="225">
        <v>0</v>
      </c>
      <c r="H49" s="225">
        <v>0</v>
      </c>
      <c r="I49" s="225"/>
      <c r="J49" s="184"/>
      <c r="K49" s="87">
        <f t="shared" si="17"/>
        <v>0.16</v>
      </c>
      <c r="L49" s="64">
        <f t="shared" si="18"/>
        <v>0.22</v>
      </c>
      <c r="M49" s="64">
        <f t="shared" si="19"/>
        <v>0.38</v>
      </c>
      <c r="N49" s="64">
        <f t="shared" si="20"/>
        <v>0.38</v>
      </c>
      <c r="O49" s="64">
        <f t="shared" si="21"/>
        <v>0.38</v>
      </c>
      <c r="P49" s="64">
        <f t="shared" si="22"/>
        <v>0.38</v>
      </c>
      <c r="Q49" s="64">
        <f t="shared" si="23"/>
        <v>0.38</v>
      </c>
      <c r="R49" s="65">
        <f t="shared" si="24"/>
        <v>2</v>
      </c>
      <c r="S49" s="75">
        <f t="shared" si="25"/>
        <v>0.095</v>
      </c>
      <c r="T49" s="219">
        <v>13</v>
      </c>
    </row>
    <row r="50" spans="1:20" ht="22.5" customHeight="1" thickBot="1">
      <c r="A50" s="157" t="s">
        <v>60</v>
      </c>
      <c r="B50" s="8" t="s">
        <v>61</v>
      </c>
      <c r="C50" s="158">
        <v>5</v>
      </c>
      <c r="D50" s="177" t="s">
        <v>30</v>
      </c>
      <c r="E50" s="70">
        <v>0.1133</v>
      </c>
      <c r="F50" s="225">
        <v>0.2133</v>
      </c>
      <c r="G50" s="225">
        <v>0</v>
      </c>
      <c r="H50" s="225">
        <v>0</v>
      </c>
      <c r="I50" s="225"/>
      <c r="J50" s="184"/>
      <c r="K50" s="87">
        <f t="shared" si="17"/>
        <v>0.2133</v>
      </c>
      <c r="L50" s="64">
        <f t="shared" si="18"/>
        <v>0.1133</v>
      </c>
      <c r="M50" s="64">
        <f t="shared" si="19"/>
        <v>0.3266</v>
      </c>
      <c r="N50" s="64">
        <f t="shared" si="20"/>
        <v>0.3266</v>
      </c>
      <c r="O50" s="64">
        <f t="shared" si="21"/>
        <v>0.3266</v>
      </c>
      <c r="P50" s="64">
        <f t="shared" si="22"/>
        <v>0.3266</v>
      </c>
      <c r="Q50" s="64">
        <f t="shared" si="23"/>
        <v>0.3266</v>
      </c>
      <c r="R50" s="65">
        <f t="shared" si="24"/>
        <v>2</v>
      </c>
      <c r="S50" s="75">
        <f t="shared" si="25"/>
        <v>0.08165</v>
      </c>
      <c r="T50" s="219">
        <v>14</v>
      </c>
    </row>
    <row r="51" spans="1:20" ht="22.5" customHeight="1" thickBot="1">
      <c r="A51" s="157" t="s">
        <v>140</v>
      </c>
      <c r="B51" s="8" t="s">
        <v>141</v>
      </c>
      <c r="C51" s="158" t="s">
        <v>142</v>
      </c>
      <c r="D51" s="177" t="s">
        <v>143</v>
      </c>
      <c r="E51" s="70">
        <v>0</v>
      </c>
      <c r="F51" s="225">
        <v>0</v>
      </c>
      <c r="G51" s="225">
        <v>0.2</v>
      </c>
      <c r="H51" s="225">
        <v>0.02</v>
      </c>
      <c r="I51" s="225"/>
      <c r="J51" s="184"/>
      <c r="K51" s="87">
        <f t="shared" si="17"/>
        <v>0.22</v>
      </c>
      <c r="L51" s="64">
        <f t="shared" si="18"/>
        <v>0.22</v>
      </c>
      <c r="M51" s="64">
        <f t="shared" si="19"/>
        <v>0.02</v>
      </c>
      <c r="N51" s="64">
        <f t="shared" si="20"/>
        <v>0.2</v>
      </c>
      <c r="O51" s="64">
        <f t="shared" si="21"/>
        <v>0.22</v>
      </c>
      <c r="P51" s="64">
        <f t="shared" si="22"/>
        <v>0.22</v>
      </c>
      <c r="Q51" s="64">
        <f t="shared" si="23"/>
        <v>0.22</v>
      </c>
      <c r="R51" s="65">
        <f t="shared" si="24"/>
        <v>2</v>
      </c>
      <c r="S51" s="75">
        <f t="shared" si="25"/>
        <v>0.055</v>
      </c>
      <c r="T51" s="219">
        <v>15</v>
      </c>
    </row>
    <row r="52" spans="1:20" ht="22.5" customHeight="1" thickBot="1">
      <c r="A52" s="157" t="s">
        <v>68</v>
      </c>
      <c r="B52" s="8" t="s">
        <v>69</v>
      </c>
      <c r="C52" s="158">
        <v>6</v>
      </c>
      <c r="D52" s="177" t="s">
        <v>35</v>
      </c>
      <c r="E52" s="70">
        <v>0.0667</v>
      </c>
      <c r="F52" s="225">
        <v>0.0667</v>
      </c>
      <c r="G52" s="225">
        <v>0</v>
      </c>
      <c r="H52" s="225">
        <v>0</v>
      </c>
      <c r="I52" s="225"/>
      <c r="J52" s="184"/>
      <c r="K52" s="87">
        <f t="shared" si="17"/>
        <v>0.0667</v>
      </c>
      <c r="L52" s="64">
        <f t="shared" si="18"/>
        <v>0.0667</v>
      </c>
      <c r="M52" s="64">
        <f t="shared" si="19"/>
        <v>0.1334</v>
      </c>
      <c r="N52" s="64">
        <f t="shared" si="20"/>
        <v>0.1334</v>
      </c>
      <c r="O52" s="64">
        <f t="shared" si="21"/>
        <v>0.1334</v>
      </c>
      <c r="P52" s="64">
        <f t="shared" si="22"/>
        <v>0.1334</v>
      </c>
      <c r="Q52" s="64">
        <f t="shared" si="23"/>
        <v>0.1334</v>
      </c>
      <c r="R52" s="65">
        <f t="shared" si="24"/>
        <v>2</v>
      </c>
      <c r="S52" s="75">
        <f t="shared" si="25"/>
        <v>0.03335</v>
      </c>
      <c r="T52" s="219">
        <v>16</v>
      </c>
    </row>
    <row r="53" spans="1:20" ht="22.5" customHeight="1" thickBot="1">
      <c r="A53" s="126" t="s">
        <v>70</v>
      </c>
      <c r="B53" s="22" t="s">
        <v>71</v>
      </c>
      <c r="C53" s="161">
        <v>5</v>
      </c>
      <c r="D53" s="180" t="s">
        <v>30</v>
      </c>
      <c r="E53" s="70">
        <v>0.0533</v>
      </c>
      <c r="F53" s="225">
        <v>0</v>
      </c>
      <c r="G53" s="225">
        <v>0</v>
      </c>
      <c r="H53" s="225">
        <v>0</v>
      </c>
      <c r="I53" s="225"/>
      <c r="J53" s="184"/>
      <c r="K53" s="87">
        <f t="shared" si="17"/>
        <v>0</v>
      </c>
      <c r="L53" s="64">
        <f t="shared" si="18"/>
        <v>0.0533</v>
      </c>
      <c r="M53" s="64">
        <f t="shared" si="19"/>
        <v>0.0533</v>
      </c>
      <c r="N53" s="64">
        <f t="shared" si="20"/>
        <v>0.0533</v>
      </c>
      <c r="O53" s="64">
        <f t="shared" si="21"/>
        <v>0.0533</v>
      </c>
      <c r="P53" s="64">
        <f t="shared" si="22"/>
        <v>0.0533</v>
      </c>
      <c r="Q53" s="64">
        <f t="shared" si="23"/>
        <v>0.0533</v>
      </c>
      <c r="R53" s="65">
        <f t="shared" si="24"/>
        <v>2</v>
      </c>
      <c r="S53" s="75">
        <f t="shared" si="25"/>
        <v>0.013325</v>
      </c>
      <c r="T53" s="219">
        <v>17</v>
      </c>
    </row>
    <row r="54" spans="1:20" ht="22.5" customHeight="1" thickBot="1">
      <c r="A54" s="174" t="s">
        <v>70</v>
      </c>
      <c r="B54" s="33" t="s">
        <v>78</v>
      </c>
      <c r="C54" s="175">
        <v>6</v>
      </c>
      <c r="D54" s="181" t="s">
        <v>79</v>
      </c>
      <c r="E54" s="70">
        <v>0.0333</v>
      </c>
      <c r="F54" s="225">
        <v>0</v>
      </c>
      <c r="G54" s="225">
        <v>0</v>
      </c>
      <c r="H54" s="225">
        <v>0</v>
      </c>
      <c r="I54" s="225"/>
      <c r="J54" s="184"/>
      <c r="K54" s="87">
        <f t="shared" si="17"/>
        <v>0</v>
      </c>
      <c r="L54" s="64">
        <f t="shared" si="18"/>
        <v>0.0333</v>
      </c>
      <c r="M54" s="64">
        <f t="shared" si="19"/>
        <v>0.0333</v>
      </c>
      <c r="N54" s="64">
        <f t="shared" si="20"/>
        <v>0.0333</v>
      </c>
      <c r="O54" s="64">
        <f t="shared" si="21"/>
        <v>0.0333</v>
      </c>
      <c r="P54" s="64">
        <f t="shared" si="22"/>
        <v>0.0333</v>
      </c>
      <c r="Q54" s="64">
        <f t="shared" si="23"/>
        <v>0.0333</v>
      </c>
      <c r="R54" s="65">
        <f t="shared" si="24"/>
        <v>2</v>
      </c>
      <c r="S54" s="75">
        <f t="shared" si="25"/>
        <v>0.008325</v>
      </c>
      <c r="T54" s="219">
        <v>18</v>
      </c>
    </row>
    <row r="55" spans="1:20" ht="22.5" customHeight="1">
      <c r="A55" s="76" t="s">
        <v>82</v>
      </c>
      <c r="B55" s="77" t="s">
        <v>83</v>
      </c>
      <c r="C55" s="78">
        <v>6</v>
      </c>
      <c r="D55" s="76" t="s">
        <v>79</v>
      </c>
      <c r="E55" s="70">
        <v>0</v>
      </c>
      <c r="F55" s="225">
        <v>0</v>
      </c>
      <c r="G55" s="225">
        <v>0</v>
      </c>
      <c r="H55" s="225">
        <v>0</v>
      </c>
      <c r="I55" s="225"/>
      <c r="J55" s="184"/>
      <c r="K55" s="87">
        <f t="shared" si="17"/>
        <v>0</v>
      </c>
      <c r="L55" s="64">
        <f t="shared" si="18"/>
        <v>0</v>
      </c>
      <c r="M55" s="64">
        <f t="shared" si="19"/>
        <v>0</v>
      </c>
      <c r="N55" s="64">
        <f t="shared" si="20"/>
        <v>0</v>
      </c>
      <c r="O55" s="64">
        <f t="shared" si="21"/>
        <v>0</v>
      </c>
      <c r="P55" s="64">
        <f t="shared" si="22"/>
        <v>0</v>
      </c>
      <c r="Q55" s="64">
        <f t="shared" si="23"/>
        <v>0</v>
      </c>
      <c r="R55" s="65">
        <f t="shared" si="24"/>
        <v>2</v>
      </c>
      <c r="S55" s="75">
        <f t="shared" si="25"/>
        <v>0</v>
      </c>
      <c r="T55" s="219">
        <v>19</v>
      </c>
    </row>
    <row r="56" spans="1:20" ht="22.5" customHeight="1" hidden="1" thickBot="1">
      <c r="A56" s="76"/>
      <c r="B56" s="77"/>
      <c r="C56" s="79"/>
      <c r="D56" s="182"/>
      <c r="E56" s="70"/>
      <c r="F56" s="225"/>
      <c r="G56" s="225"/>
      <c r="H56" s="225"/>
      <c r="I56" s="225"/>
      <c r="J56" s="184"/>
      <c r="K56" s="87">
        <f t="shared" si="17"/>
        <v>0</v>
      </c>
      <c r="L56" s="64">
        <f t="shared" si="18"/>
        <v>0</v>
      </c>
      <c r="M56" s="64">
        <f t="shared" si="19"/>
        <v>0</v>
      </c>
      <c r="N56" s="64">
        <f t="shared" si="20"/>
        <v>0</v>
      </c>
      <c r="O56" s="64">
        <f t="shared" si="21"/>
        <v>0</v>
      </c>
      <c r="P56" s="64">
        <f t="shared" si="22"/>
        <v>0</v>
      </c>
      <c r="Q56" s="64">
        <f t="shared" si="23"/>
        <v>0</v>
      </c>
      <c r="R56" s="65">
        <f t="shared" si="24"/>
        <v>6</v>
      </c>
      <c r="S56" s="75" t="e">
        <f t="shared" si="25"/>
        <v>#DIV/0!</v>
      </c>
      <c r="T56" s="219"/>
    </row>
    <row r="57" spans="1:20" ht="22.5" customHeight="1" hidden="1" thickBot="1">
      <c r="A57" s="99"/>
      <c r="B57" s="100"/>
      <c r="C57" s="101"/>
      <c r="D57" s="102"/>
      <c r="E57" s="238"/>
      <c r="F57" s="239"/>
      <c r="G57" s="239"/>
      <c r="H57" s="239"/>
      <c r="I57" s="239"/>
      <c r="J57" s="104"/>
      <c r="K57" s="87">
        <f t="shared" si="17"/>
        <v>0</v>
      </c>
      <c r="L57" s="64">
        <f t="shared" si="18"/>
        <v>0</v>
      </c>
      <c r="M57" s="64">
        <f t="shared" si="19"/>
        <v>0</v>
      </c>
      <c r="N57" s="64">
        <f t="shared" si="20"/>
        <v>0</v>
      </c>
      <c r="O57" s="64">
        <f t="shared" si="21"/>
        <v>0</v>
      </c>
      <c r="P57" s="64">
        <f t="shared" si="22"/>
        <v>0</v>
      </c>
      <c r="Q57" s="64">
        <f t="shared" si="23"/>
        <v>0</v>
      </c>
      <c r="R57" s="65">
        <f t="shared" si="24"/>
        <v>6</v>
      </c>
      <c r="S57" s="80" t="e">
        <f t="shared" si="25"/>
        <v>#DIV/0!</v>
      </c>
      <c r="T57" s="334"/>
    </row>
  </sheetData>
  <sheetProtection/>
  <mergeCells count="7">
    <mergeCell ref="J32:T32"/>
    <mergeCell ref="J33:T33"/>
    <mergeCell ref="A35:T35"/>
    <mergeCell ref="A1:T1"/>
    <mergeCell ref="S11:T11"/>
    <mergeCell ref="A13:T13"/>
    <mergeCell ref="J31:T3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  <ignoredErrors>
    <ignoredError sqref="S29:S30 S8:S10 S5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H3" sqref="H3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47" t="s">
        <v>119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2"/>
      <c r="S1" s="107"/>
      <c r="T1" s="107"/>
      <c r="U1" s="108"/>
    </row>
    <row r="2" spans="1:19" ht="51" customHeight="1" thickBot="1">
      <c r="A2" s="270" t="s">
        <v>0</v>
      </c>
      <c r="B2" s="53" t="s">
        <v>1</v>
      </c>
      <c r="C2" s="110" t="s">
        <v>2</v>
      </c>
      <c r="D2" s="111" t="s">
        <v>3</v>
      </c>
      <c r="E2" s="112" t="s">
        <v>4</v>
      </c>
      <c r="F2" s="112" t="s">
        <v>5</v>
      </c>
      <c r="G2" s="112" t="s">
        <v>6</v>
      </c>
      <c r="H2" s="258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5.5" customHeight="1">
      <c r="A3" s="191" t="s">
        <v>40</v>
      </c>
      <c r="B3" s="2" t="s">
        <v>41</v>
      </c>
      <c r="C3" s="5">
        <v>5</v>
      </c>
      <c r="D3" s="59" t="s">
        <v>42</v>
      </c>
      <c r="E3" s="60" t="s">
        <v>43</v>
      </c>
      <c r="F3" s="60" t="s">
        <v>41</v>
      </c>
      <c r="G3" s="60"/>
      <c r="H3" s="259"/>
      <c r="I3" s="59" t="s">
        <v>43</v>
      </c>
      <c r="J3" s="117" t="s">
        <v>41</v>
      </c>
      <c r="K3" s="150">
        <v>20</v>
      </c>
      <c r="L3" s="38">
        <v>40</v>
      </c>
      <c r="M3" s="38">
        <v>0</v>
      </c>
      <c r="N3" s="38">
        <v>0</v>
      </c>
      <c r="O3" s="6">
        <v>0</v>
      </c>
      <c r="P3" s="118">
        <f aca="true" t="shared" si="0" ref="P3:P11">SUM(K3:N3)</f>
        <v>60</v>
      </c>
      <c r="Q3" s="119">
        <f aca="true" t="shared" si="1" ref="Q3:Q11">P3*100/200/100</f>
        <v>0.3</v>
      </c>
      <c r="R3" s="208">
        <v>1</v>
      </c>
      <c r="S3" s="120"/>
    </row>
    <row r="4" spans="1:19" ht="25.5" customHeight="1">
      <c r="A4" s="157" t="s">
        <v>44</v>
      </c>
      <c r="B4" s="8" t="s">
        <v>45</v>
      </c>
      <c r="C4" s="11">
        <v>5</v>
      </c>
      <c r="D4" s="76" t="s">
        <v>46</v>
      </c>
      <c r="E4" s="77" t="s">
        <v>22</v>
      </c>
      <c r="F4" s="77" t="s">
        <v>23</v>
      </c>
      <c r="G4" s="77" t="s">
        <v>47</v>
      </c>
      <c r="H4" s="78" t="s">
        <v>48</v>
      </c>
      <c r="I4" s="76" t="s">
        <v>44</v>
      </c>
      <c r="J4" s="79" t="s">
        <v>45</v>
      </c>
      <c r="K4" s="151">
        <v>20</v>
      </c>
      <c r="L4" s="40">
        <v>40</v>
      </c>
      <c r="M4" s="40">
        <v>0</v>
      </c>
      <c r="N4" s="40">
        <v>0</v>
      </c>
      <c r="O4" s="12">
        <v>0</v>
      </c>
      <c r="P4" s="124">
        <f t="shared" si="0"/>
        <v>60</v>
      </c>
      <c r="Q4" s="125">
        <f t="shared" si="1"/>
        <v>0.3</v>
      </c>
      <c r="R4" s="209">
        <v>1</v>
      </c>
      <c r="S4" s="120"/>
    </row>
    <row r="5" spans="1:19" ht="25.5" customHeight="1">
      <c r="A5" s="157" t="s">
        <v>60</v>
      </c>
      <c r="B5" s="8" t="s">
        <v>61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>
        <v>20</v>
      </c>
      <c r="L5" s="40">
        <v>8</v>
      </c>
      <c r="M5" s="40">
        <v>6</v>
      </c>
      <c r="N5" s="40">
        <v>0</v>
      </c>
      <c r="O5" s="12">
        <v>0</v>
      </c>
      <c r="P5" s="124">
        <f t="shared" si="0"/>
        <v>34</v>
      </c>
      <c r="Q5" s="125">
        <f t="shared" si="1"/>
        <v>0.17</v>
      </c>
      <c r="R5" s="209">
        <v>3</v>
      </c>
      <c r="S5" s="120"/>
    </row>
    <row r="6" spans="1:19" ht="25.5" customHeight="1">
      <c r="A6" s="157" t="s">
        <v>64</v>
      </c>
      <c r="B6" s="8" t="s">
        <v>65</v>
      </c>
      <c r="C6" s="11">
        <v>5</v>
      </c>
      <c r="D6" s="76" t="s">
        <v>21</v>
      </c>
      <c r="E6" s="77" t="s">
        <v>24</v>
      </c>
      <c r="F6" s="77" t="s">
        <v>25</v>
      </c>
      <c r="G6" s="77" t="s">
        <v>54</v>
      </c>
      <c r="H6" s="78" t="s">
        <v>55</v>
      </c>
      <c r="I6" s="76" t="s">
        <v>66</v>
      </c>
      <c r="J6" s="79" t="s">
        <v>67</v>
      </c>
      <c r="K6" s="151">
        <v>20</v>
      </c>
      <c r="L6" s="40">
        <v>0</v>
      </c>
      <c r="M6" s="40">
        <v>0</v>
      </c>
      <c r="N6" s="40">
        <v>0</v>
      </c>
      <c r="O6" s="12">
        <v>0</v>
      </c>
      <c r="P6" s="124">
        <f t="shared" si="0"/>
        <v>20</v>
      </c>
      <c r="Q6" s="125">
        <f t="shared" si="1"/>
        <v>0.1</v>
      </c>
      <c r="R6" s="209">
        <v>4</v>
      </c>
      <c r="S6" s="120"/>
    </row>
    <row r="7" spans="1:19" ht="25.5" customHeight="1" thickBot="1">
      <c r="A7" s="157" t="s">
        <v>70</v>
      </c>
      <c r="B7" s="8" t="s">
        <v>71</v>
      </c>
      <c r="C7" s="11">
        <v>5</v>
      </c>
      <c r="D7" s="76" t="s">
        <v>30</v>
      </c>
      <c r="E7" s="77" t="s">
        <v>31</v>
      </c>
      <c r="F7" s="77" t="s">
        <v>32</v>
      </c>
      <c r="G7" s="77"/>
      <c r="H7" s="78"/>
      <c r="I7" s="76" t="s">
        <v>31</v>
      </c>
      <c r="J7" s="79" t="s">
        <v>32</v>
      </c>
      <c r="K7" s="151">
        <v>10</v>
      </c>
      <c r="L7" s="40">
        <v>0</v>
      </c>
      <c r="M7" s="40">
        <v>6</v>
      </c>
      <c r="N7" s="40">
        <v>0</v>
      </c>
      <c r="O7" s="12">
        <v>0</v>
      </c>
      <c r="P7" s="124">
        <f t="shared" si="0"/>
        <v>16</v>
      </c>
      <c r="Q7" s="125">
        <f t="shared" si="1"/>
        <v>0.08</v>
      </c>
      <c r="R7" s="209">
        <v>5</v>
      </c>
      <c r="S7" s="120"/>
    </row>
    <row r="8" spans="1:19" ht="25.5" customHeight="1" hidden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 t="shared" si="0"/>
        <v>0</v>
      </c>
      <c r="Q8" s="125">
        <f t="shared" si="1"/>
        <v>0</v>
      </c>
      <c r="R8" s="209"/>
      <c r="S8" s="120"/>
    </row>
    <row r="9" spans="1:19" ht="25.5" customHeight="1" hidden="1">
      <c r="A9" s="76"/>
      <c r="B9" s="77"/>
      <c r="C9" s="78"/>
      <c r="D9" s="76"/>
      <c r="E9" s="77"/>
      <c r="F9" s="77"/>
      <c r="G9" s="77"/>
      <c r="H9" s="78"/>
      <c r="I9" s="76"/>
      <c r="J9" s="79"/>
      <c r="K9" s="152"/>
      <c r="L9" s="88"/>
      <c r="M9" s="88"/>
      <c r="N9" s="88"/>
      <c r="O9" s="123"/>
      <c r="P9" s="124">
        <f t="shared" si="0"/>
        <v>0</v>
      </c>
      <c r="Q9" s="125">
        <f t="shared" si="1"/>
        <v>0</v>
      </c>
      <c r="R9" s="209"/>
      <c r="S9" s="120"/>
    </row>
    <row r="10" spans="1:19" ht="25.5" customHeight="1" hidden="1">
      <c r="A10" s="67"/>
      <c r="B10" s="68"/>
      <c r="C10" s="69"/>
      <c r="D10" s="67"/>
      <c r="E10" s="68"/>
      <c r="F10" s="68"/>
      <c r="G10" s="68"/>
      <c r="H10" s="69"/>
      <c r="I10" s="67"/>
      <c r="J10" s="121"/>
      <c r="K10" s="152"/>
      <c r="L10" s="88"/>
      <c r="M10" s="88"/>
      <c r="N10" s="88"/>
      <c r="O10" s="123"/>
      <c r="P10" s="124">
        <f t="shared" si="0"/>
        <v>0</v>
      </c>
      <c r="Q10" s="125">
        <f t="shared" si="1"/>
        <v>0</v>
      </c>
      <c r="R10" s="209"/>
      <c r="S10" s="120"/>
    </row>
    <row r="11" spans="1:19" ht="25.5" customHeight="1" hidden="1">
      <c r="A11" s="263"/>
      <c r="B11" s="264"/>
      <c r="C11" s="265"/>
      <c r="D11" s="76"/>
      <c r="E11" s="77"/>
      <c r="F11" s="77"/>
      <c r="G11" s="77"/>
      <c r="H11" s="78"/>
      <c r="I11" s="76"/>
      <c r="J11" s="79"/>
      <c r="K11" s="266"/>
      <c r="L11" s="267"/>
      <c r="M11" s="267"/>
      <c r="N11" s="267"/>
      <c r="O11" s="268"/>
      <c r="P11" s="124">
        <f t="shared" si="0"/>
        <v>0</v>
      </c>
      <c r="Q11" s="125">
        <f t="shared" si="1"/>
        <v>0</v>
      </c>
      <c r="R11" s="209"/>
      <c r="S11" s="120"/>
    </row>
    <row r="12" spans="1:19" ht="25.5" customHeight="1" hidden="1" thickBot="1">
      <c r="A12" s="192" t="s">
        <v>70</v>
      </c>
      <c r="B12" s="193" t="s">
        <v>94</v>
      </c>
      <c r="C12" s="194">
        <v>5</v>
      </c>
      <c r="D12" s="195" t="s">
        <v>30</v>
      </c>
      <c r="E12" s="193" t="s">
        <v>31</v>
      </c>
      <c r="F12" s="193" t="s">
        <v>32</v>
      </c>
      <c r="G12" s="193"/>
      <c r="H12" s="248"/>
      <c r="I12" s="192" t="s">
        <v>31</v>
      </c>
      <c r="J12" s="196" t="s">
        <v>32</v>
      </c>
      <c r="K12" s="260"/>
      <c r="L12" s="261"/>
      <c r="M12" s="261"/>
      <c r="N12" s="261"/>
      <c r="O12" s="262"/>
      <c r="P12" s="352"/>
      <c r="Q12" s="359"/>
      <c r="R12" s="360"/>
      <c r="S12" s="120"/>
    </row>
    <row r="13" spans="1:20" s="108" customFormat="1" ht="39.75" customHeight="1" thickBot="1">
      <c r="A13" s="347" t="s">
        <v>120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19</v>
      </c>
      <c r="B15" s="155" t="s">
        <v>20</v>
      </c>
      <c r="C15" s="162">
        <v>6</v>
      </c>
      <c r="D15" s="59" t="s">
        <v>21</v>
      </c>
      <c r="E15" s="60" t="s">
        <v>22</v>
      </c>
      <c r="F15" s="60" t="s">
        <v>23</v>
      </c>
      <c r="G15" s="60" t="s">
        <v>24</v>
      </c>
      <c r="H15" s="259" t="s">
        <v>25</v>
      </c>
      <c r="I15" s="59" t="s">
        <v>26</v>
      </c>
      <c r="J15" s="117" t="s">
        <v>27</v>
      </c>
      <c r="K15" s="272">
        <v>20</v>
      </c>
      <c r="L15" s="164">
        <v>40</v>
      </c>
      <c r="M15" s="164">
        <v>60</v>
      </c>
      <c r="N15" s="164">
        <v>80</v>
      </c>
      <c r="O15" s="165">
        <v>100</v>
      </c>
      <c r="P15" s="131">
        <f aca="true" t="shared" si="2" ref="P15:P30">SUM(L15:O15)</f>
        <v>280</v>
      </c>
      <c r="Q15" s="132">
        <f aca="true" t="shared" si="3" ref="Q15:Q30">P15*100/280/100</f>
        <v>1</v>
      </c>
      <c r="R15" s="208">
        <v>1</v>
      </c>
      <c r="S15" s="120"/>
    </row>
    <row r="16" spans="1:19" ht="25.5" customHeight="1">
      <c r="A16" s="157" t="s">
        <v>28</v>
      </c>
      <c r="B16" s="8" t="s">
        <v>29</v>
      </c>
      <c r="C16" s="11">
        <v>6</v>
      </c>
      <c r="D16" s="76" t="s">
        <v>30</v>
      </c>
      <c r="E16" s="77" t="s">
        <v>31</v>
      </c>
      <c r="F16" s="77" t="s">
        <v>32</v>
      </c>
      <c r="G16" s="77"/>
      <c r="H16" s="78"/>
      <c r="I16" s="76" t="s">
        <v>31</v>
      </c>
      <c r="J16" s="79" t="s">
        <v>32</v>
      </c>
      <c r="K16" s="273">
        <v>20</v>
      </c>
      <c r="L16" s="40">
        <v>40</v>
      </c>
      <c r="M16" s="40">
        <v>60</v>
      </c>
      <c r="N16" s="40">
        <v>64</v>
      </c>
      <c r="O16" s="166">
        <v>100</v>
      </c>
      <c r="P16" s="134">
        <f t="shared" si="2"/>
        <v>264</v>
      </c>
      <c r="Q16" s="135">
        <f t="shared" si="3"/>
        <v>0.942857142857143</v>
      </c>
      <c r="R16" s="209">
        <v>2</v>
      </c>
      <c r="S16" s="120"/>
    </row>
    <row r="17" spans="1:19" ht="25.5" customHeight="1">
      <c r="A17" s="157" t="s">
        <v>33</v>
      </c>
      <c r="B17" s="8" t="s">
        <v>34</v>
      </c>
      <c r="C17" s="11">
        <v>6</v>
      </c>
      <c r="D17" s="76" t="s">
        <v>35</v>
      </c>
      <c r="E17" s="77" t="s">
        <v>36</v>
      </c>
      <c r="F17" s="77" t="s">
        <v>37</v>
      </c>
      <c r="G17" s="77"/>
      <c r="H17" s="78"/>
      <c r="I17" s="76" t="s">
        <v>36</v>
      </c>
      <c r="J17" s="79" t="s">
        <v>37</v>
      </c>
      <c r="K17" s="273">
        <v>20</v>
      </c>
      <c r="L17" s="40">
        <v>40</v>
      </c>
      <c r="M17" s="40">
        <v>6</v>
      </c>
      <c r="N17" s="40">
        <v>0</v>
      </c>
      <c r="O17" s="166">
        <v>0</v>
      </c>
      <c r="P17" s="134">
        <f t="shared" si="2"/>
        <v>46</v>
      </c>
      <c r="Q17" s="135">
        <f t="shared" si="3"/>
        <v>0.16428571428571426</v>
      </c>
      <c r="R17" s="209">
        <v>3</v>
      </c>
      <c r="S17" s="120"/>
    </row>
    <row r="18" spans="1:19" ht="25.5" customHeight="1">
      <c r="A18" s="159" t="s">
        <v>38</v>
      </c>
      <c r="B18" s="13" t="s">
        <v>39</v>
      </c>
      <c r="C18" s="16">
        <v>6</v>
      </c>
      <c r="D18" s="67" t="s">
        <v>30</v>
      </c>
      <c r="E18" s="68" t="s">
        <v>31</v>
      </c>
      <c r="F18" s="68" t="s">
        <v>32</v>
      </c>
      <c r="G18" s="68"/>
      <c r="H18" s="69"/>
      <c r="I18" s="67" t="s">
        <v>31</v>
      </c>
      <c r="J18" s="121" t="s">
        <v>32</v>
      </c>
      <c r="K18" s="274">
        <v>20</v>
      </c>
      <c r="L18" s="40">
        <v>40</v>
      </c>
      <c r="M18" s="40">
        <v>6</v>
      </c>
      <c r="N18" s="40">
        <v>0</v>
      </c>
      <c r="O18" s="166">
        <v>0</v>
      </c>
      <c r="P18" s="134">
        <f t="shared" si="2"/>
        <v>46</v>
      </c>
      <c r="Q18" s="135">
        <f t="shared" si="3"/>
        <v>0.16428571428571426</v>
      </c>
      <c r="R18" s="209">
        <v>3</v>
      </c>
      <c r="S18" s="120"/>
    </row>
    <row r="19" spans="1:19" ht="25.5" customHeight="1">
      <c r="A19" s="157" t="s">
        <v>52</v>
      </c>
      <c r="B19" s="8" t="s">
        <v>53</v>
      </c>
      <c r="C19" s="11">
        <v>6</v>
      </c>
      <c r="D19" s="76" t="s">
        <v>42</v>
      </c>
      <c r="E19" s="77" t="s">
        <v>54</v>
      </c>
      <c r="F19" s="77" t="s">
        <v>55</v>
      </c>
      <c r="G19" s="77" t="s">
        <v>43</v>
      </c>
      <c r="H19" s="78" t="s">
        <v>41</v>
      </c>
      <c r="I19" s="76" t="s">
        <v>43</v>
      </c>
      <c r="J19" s="79" t="s">
        <v>41</v>
      </c>
      <c r="K19" s="273">
        <v>20</v>
      </c>
      <c r="L19" s="40">
        <v>40</v>
      </c>
      <c r="M19" s="40">
        <v>0</v>
      </c>
      <c r="N19" s="40">
        <v>0</v>
      </c>
      <c r="O19" s="166">
        <v>0</v>
      </c>
      <c r="P19" s="134">
        <f t="shared" si="2"/>
        <v>40</v>
      </c>
      <c r="Q19" s="135">
        <f t="shared" si="3"/>
        <v>0.14285714285714288</v>
      </c>
      <c r="R19" s="209">
        <v>5</v>
      </c>
      <c r="S19" s="120"/>
    </row>
    <row r="20" spans="1:19" ht="25.5" customHeight="1">
      <c r="A20" s="157" t="s">
        <v>49</v>
      </c>
      <c r="B20" s="8" t="s">
        <v>50</v>
      </c>
      <c r="C20" s="11">
        <v>6</v>
      </c>
      <c r="D20" s="76" t="s">
        <v>51</v>
      </c>
      <c r="E20" s="77" t="s">
        <v>24</v>
      </c>
      <c r="F20" s="77" t="s">
        <v>25</v>
      </c>
      <c r="G20" s="77" t="s">
        <v>47</v>
      </c>
      <c r="H20" s="78" t="s">
        <v>48</v>
      </c>
      <c r="I20" s="76" t="s">
        <v>24</v>
      </c>
      <c r="J20" s="79" t="s">
        <v>25</v>
      </c>
      <c r="K20" s="273">
        <v>20</v>
      </c>
      <c r="L20" s="40">
        <v>40</v>
      </c>
      <c r="M20" s="40">
        <v>0</v>
      </c>
      <c r="N20" s="40">
        <v>0</v>
      </c>
      <c r="O20" s="166">
        <v>0</v>
      </c>
      <c r="P20" s="134">
        <f t="shared" si="2"/>
        <v>40</v>
      </c>
      <c r="Q20" s="135">
        <f t="shared" si="3"/>
        <v>0.14285714285714288</v>
      </c>
      <c r="R20" s="209">
        <v>5</v>
      </c>
      <c r="S20" s="120"/>
    </row>
    <row r="21" spans="1:19" ht="25.5" customHeight="1">
      <c r="A21" s="157" t="s">
        <v>56</v>
      </c>
      <c r="B21" s="8" t="s">
        <v>57</v>
      </c>
      <c r="C21" s="11">
        <v>6</v>
      </c>
      <c r="D21" s="76" t="s">
        <v>58</v>
      </c>
      <c r="E21" s="77" t="s">
        <v>59</v>
      </c>
      <c r="F21" s="77" t="s">
        <v>57</v>
      </c>
      <c r="G21" s="77"/>
      <c r="H21" s="78"/>
      <c r="I21" s="76" t="s">
        <v>59</v>
      </c>
      <c r="J21" s="79" t="s">
        <v>57</v>
      </c>
      <c r="K21" s="273">
        <v>16</v>
      </c>
      <c r="L21" s="40">
        <v>40</v>
      </c>
      <c r="M21" s="40">
        <v>0</v>
      </c>
      <c r="N21" s="40">
        <v>0</v>
      </c>
      <c r="O21" s="166">
        <v>0</v>
      </c>
      <c r="P21" s="134">
        <f t="shared" si="2"/>
        <v>40</v>
      </c>
      <c r="Q21" s="135">
        <f t="shared" si="3"/>
        <v>0.14285714285714288</v>
      </c>
      <c r="R21" s="209">
        <v>5</v>
      </c>
      <c r="S21" s="120"/>
    </row>
    <row r="22" spans="1:19" ht="25.5" customHeight="1">
      <c r="A22" s="157" t="s">
        <v>62</v>
      </c>
      <c r="B22" s="8" t="s">
        <v>63</v>
      </c>
      <c r="C22" s="11">
        <v>6</v>
      </c>
      <c r="D22" s="76" t="s">
        <v>30</v>
      </c>
      <c r="E22" s="77" t="s">
        <v>31</v>
      </c>
      <c r="F22" s="77" t="s">
        <v>32</v>
      </c>
      <c r="G22" s="77"/>
      <c r="H22" s="78"/>
      <c r="I22" s="76" t="s">
        <v>31</v>
      </c>
      <c r="J22" s="79" t="s">
        <v>32</v>
      </c>
      <c r="K22" s="273">
        <v>20</v>
      </c>
      <c r="L22" s="40">
        <v>8</v>
      </c>
      <c r="M22" s="40">
        <v>0</v>
      </c>
      <c r="N22" s="40">
        <v>0</v>
      </c>
      <c r="O22" s="166">
        <v>0</v>
      </c>
      <c r="P22" s="134">
        <f t="shared" si="2"/>
        <v>8</v>
      </c>
      <c r="Q22" s="135">
        <f t="shared" si="3"/>
        <v>0.02857142857142857</v>
      </c>
      <c r="R22" s="209">
        <v>8</v>
      </c>
      <c r="S22" s="120"/>
    </row>
    <row r="23" spans="1:19" ht="25.5" customHeight="1">
      <c r="A23" s="157" t="s">
        <v>85</v>
      </c>
      <c r="B23" s="8" t="s">
        <v>86</v>
      </c>
      <c r="C23" s="11">
        <v>6</v>
      </c>
      <c r="D23" s="76" t="s">
        <v>51</v>
      </c>
      <c r="E23" s="77" t="s">
        <v>24</v>
      </c>
      <c r="F23" s="77" t="s">
        <v>25</v>
      </c>
      <c r="G23" s="77"/>
      <c r="H23" s="78"/>
      <c r="I23" s="76" t="s">
        <v>24</v>
      </c>
      <c r="J23" s="79" t="s">
        <v>25</v>
      </c>
      <c r="K23" s="273">
        <v>0</v>
      </c>
      <c r="L23" s="40">
        <v>0</v>
      </c>
      <c r="M23" s="40">
        <v>0</v>
      </c>
      <c r="N23" s="40">
        <v>0</v>
      </c>
      <c r="O23" s="166">
        <v>0</v>
      </c>
      <c r="P23" s="134">
        <f t="shared" si="2"/>
        <v>0</v>
      </c>
      <c r="Q23" s="135">
        <f t="shared" si="3"/>
        <v>0</v>
      </c>
      <c r="R23" s="209">
        <v>9</v>
      </c>
      <c r="S23" s="120"/>
    </row>
    <row r="24" spans="1:19" ht="25.5" customHeight="1">
      <c r="A24" s="157" t="s">
        <v>68</v>
      </c>
      <c r="B24" s="8" t="s">
        <v>69</v>
      </c>
      <c r="C24" s="11">
        <v>6</v>
      </c>
      <c r="D24" s="76" t="s">
        <v>35</v>
      </c>
      <c r="E24" s="77" t="s">
        <v>36</v>
      </c>
      <c r="F24" s="77" t="s">
        <v>37</v>
      </c>
      <c r="G24" s="77"/>
      <c r="H24" s="78"/>
      <c r="I24" s="76" t="s">
        <v>36</v>
      </c>
      <c r="J24" s="79" t="s">
        <v>37</v>
      </c>
      <c r="K24" s="273">
        <v>20</v>
      </c>
      <c r="L24" s="40">
        <v>0</v>
      </c>
      <c r="M24" s="40">
        <v>0</v>
      </c>
      <c r="N24" s="40">
        <v>0</v>
      </c>
      <c r="O24" s="166">
        <v>0</v>
      </c>
      <c r="P24" s="134">
        <f t="shared" si="2"/>
        <v>0</v>
      </c>
      <c r="Q24" s="135">
        <f t="shared" si="3"/>
        <v>0</v>
      </c>
      <c r="R24" s="209">
        <v>9</v>
      </c>
      <c r="S24" s="120"/>
    </row>
    <row r="25" spans="1:19" ht="25.5" customHeight="1">
      <c r="A25" s="157" t="s">
        <v>54</v>
      </c>
      <c r="B25" s="8" t="s">
        <v>72</v>
      </c>
      <c r="C25" s="11">
        <v>6</v>
      </c>
      <c r="D25" s="76" t="s">
        <v>73</v>
      </c>
      <c r="E25" s="77" t="s">
        <v>74</v>
      </c>
      <c r="F25" s="77" t="s">
        <v>75</v>
      </c>
      <c r="G25" s="77" t="s">
        <v>76</v>
      </c>
      <c r="H25" s="78" t="s">
        <v>77</v>
      </c>
      <c r="I25" s="76" t="s">
        <v>74</v>
      </c>
      <c r="J25" s="79" t="s">
        <v>75</v>
      </c>
      <c r="K25" s="273">
        <v>16</v>
      </c>
      <c r="L25" s="40">
        <v>0</v>
      </c>
      <c r="M25" s="40">
        <v>0</v>
      </c>
      <c r="N25" s="40">
        <v>0</v>
      </c>
      <c r="O25" s="166">
        <v>0</v>
      </c>
      <c r="P25" s="134">
        <f t="shared" si="2"/>
        <v>0</v>
      </c>
      <c r="Q25" s="135">
        <f t="shared" si="3"/>
        <v>0</v>
      </c>
      <c r="R25" s="209">
        <v>9</v>
      </c>
      <c r="S25" s="120"/>
    </row>
    <row r="26" spans="1:19" ht="25.5" customHeight="1">
      <c r="A26" s="126" t="s">
        <v>82</v>
      </c>
      <c r="B26" s="22" t="s">
        <v>83</v>
      </c>
      <c r="C26" s="25">
        <v>6</v>
      </c>
      <c r="D26" s="76" t="s">
        <v>79</v>
      </c>
      <c r="E26" s="77" t="s">
        <v>84</v>
      </c>
      <c r="F26" s="77" t="s">
        <v>81</v>
      </c>
      <c r="G26" s="77"/>
      <c r="H26" s="78"/>
      <c r="I26" s="76" t="s">
        <v>82</v>
      </c>
      <c r="J26" s="79" t="s">
        <v>83</v>
      </c>
      <c r="K26" s="275">
        <v>0</v>
      </c>
      <c r="L26" s="44">
        <v>0</v>
      </c>
      <c r="M26" s="44">
        <v>0</v>
      </c>
      <c r="N26" s="44">
        <v>0</v>
      </c>
      <c r="O26" s="167">
        <v>0</v>
      </c>
      <c r="P26" s="134">
        <f t="shared" si="2"/>
        <v>0</v>
      </c>
      <c r="Q26" s="135">
        <f t="shared" si="3"/>
        <v>0</v>
      </c>
      <c r="R26" s="209">
        <v>9</v>
      </c>
      <c r="S26" s="120"/>
    </row>
    <row r="27" spans="1:19" ht="25.5" customHeight="1" thickBot="1">
      <c r="A27" s="126" t="s">
        <v>70</v>
      </c>
      <c r="B27" s="22" t="s">
        <v>78</v>
      </c>
      <c r="C27" s="25">
        <v>6</v>
      </c>
      <c r="D27" s="76" t="s">
        <v>79</v>
      </c>
      <c r="E27" s="77" t="s">
        <v>80</v>
      </c>
      <c r="F27" s="77" t="s">
        <v>81</v>
      </c>
      <c r="G27" s="77"/>
      <c r="H27" s="78"/>
      <c r="I27" s="76" t="s">
        <v>70</v>
      </c>
      <c r="J27" s="79" t="s">
        <v>78</v>
      </c>
      <c r="K27" s="275">
        <v>10</v>
      </c>
      <c r="L27" s="44">
        <v>0</v>
      </c>
      <c r="M27" s="44">
        <v>0</v>
      </c>
      <c r="N27" s="44">
        <v>0</v>
      </c>
      <c r="O27" s="167">
        <v>0</v>
      </c>
      <c r="P27" s="134">
        <f t="shared" si="2"/>
        <v>0</v>
      </c>
      <c r="Q27" s="135">
        <f t="shared" si="3"/>
        <v>0</v>
      </c>
      <c r="R27" s="209">
        <v>9</v>
      </c>
      <c r="S27" s="120"/>
    </row>
    <row r="28" spans="1:19" ht="25.5" customHeight="1" hidden="1">
      <c r="A28" s="76"/>
      <c r="B28" s="77"/>
      <c r="C28" s="78"/>
      <c r="D28" s="76"/>
      <c r="E28" s="77"/>
      <c r="F28" s="77"/>
      <c r="G28" s="77"/>
      <c r="H28" s="78"/>
      <c r="I28" s="76"/>
      <c r="J28" s="79"/>
      <c r="K28" s="276"/>
      <c r="L28" s="88"/>
      <c r="M28" s="88"/>
      <c r="N28" s="88"/>
      <c r="O28" s="133"/>
      <c r="P28" s="134">
        <f t="shared" si="2"/>
        <v>0</v>
      </c>
      <c r="Q28" s="135">
        <f t="shared" si="3"/>
        <v>0</v>
      </c>
      <c r="R28" s="271"/>
      <c r="S28" s="120"/>
    </row>
    <row r="29" spans="1:19" ht="25.5" customHeight="1" hidden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2"/>
        <v>0</v>
      </c>
      <c r="Q29" s="135">
        <f t="shared" si="3"/>
        <v>0</v>
      </c>
      <c r="R29" s="271"/>
      <c r="S29" s="120"/>
    </row>
    <row r="30" spans="1:19" ht="25.5" customHeight="1" hidden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2"/>
        <v>0</v>
      </c>
      <c r="Q30" s="135">
        <f t="shared" si="3"/>
        <v>0</v>
      </c>
      <c r="R30" s="209"/>
      <c r="S30" s="120"/>
    </row>
    <row r="31" spans="1:19" ht="25.5" customHeight="1" hidden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54"/>
      <c r="Q31" s="357"/>
      <c r="R31" s="358"/>
      <c r="S31" s="120"/>
    </row>
    <row r="32" spans="1:19" ht="25.5" customHeight="1" hidden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52"/>
      <c r="Q32" s="359"/>
      <c r="R32" s="360"/>
      <c r="S32" s="120"/>
    </row>
    <row r="33" spans="1:19" s="108" customFormat="1" ht="15.75" customHeight="1" hidden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47" t="s">
        <v>121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91" t="s">
        <v>26</v>
      </c>
      <c r="J36" s="207" t="s">
        <v>27</v>
      </c>
      <c r="K36" s="150">
        <v>20</v>
      </c>
      <c r="L36" s="38">
        <v>40</v>
      </c>
      <c r="M36" s="38">
        <v>60</v>
      </c>
      <c r="N36" s="38">
        <v>80</v>
      </c>
      <c r="O36" s="46">
        <v>100</v>
      </c>
      <c r="P36" s="140">
        <f aca="true" t="shared" si="4" ref="P36:P56">SUM(K36:O36)</f>
        <v>300</v>
      </c>
      <c r="Q36" s="141">
        <f aca="true" t="shared" si="5" ref="Q36:Q56">P36*100/300/100</f>
        <v>1</v>
      </c>
      <c r="R36" s="215">
        <v>1</v>
      </c>
      <c r="S36" s="142"/>
    </row>
    <row r="37" spans="1:19" s="108" customFormat="1" ht="25.5" customHeight="1">
      <c r="A37" s="157" t="s">
        <v>28</v>
      </c>
      <c r="B37" s="8" t="s">
        <v>29</v>
      </c>
      <c r="C37" s="9">
        <v>6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>
        <v>20</v>
      </c>
      <c r="L37" s="40">
        <v>40</v>
      </c>
      <c r="M37" s="40">
        <v>60</v>
      </c>
      <c r="N37" s="40">
        <v>64</v>
      </c>
      <c r="O37" s="43">
        <v>100</v>
      </c>
      <c r="P37" s="144">
        <f t="shared" si="4"/>
        <v>284</v>
      </c>
      <c r="Q37" s="145">
        <f t="shared" si="5"/>
        <v>0.9466666666666668</v>
      </c>
      <c r="R37" s="146">
        <v>2</v>
      </c>
      <c r="S37" s="142"/>
    </row>
    <row r="38" spans="1:19" s="108" customFormat="1" ht="25.5" customHeight="1">
      <c r="A38" s="157" t="s">
        <v>33</v>
      </c>
      <c r="B38" s="8" t="s">
        <v>34</v>
      </c>
      <c r="C38" s="9">
        <v>6</v>
      </c>
      <c r="D38" s="10" t="s">
        <v>35</v>
      </c>
      <c r="E38" s="8" t="s">
        <v>36</v>
      </c>
      <c r="F38" s="8" t="s">
        <v>37</v>
      </c>
      <c r="G38" s="8"/>
      <c r="H38" s="11"/>
      <c r="I38" s="157" t="s">
        <v>36</v>
      </c>
      <c r="J38" s="158" t="s">
        <v>37</v>
      </c>
      <c r="K38" s="151">
        <v>20</v>
      </c>
      <c r="L38" s="40">
        <v>40</v>
      </c>
      <c r="M38" s="40">
        <v>6</v>
      </c>
      <c r="N38" s="40">
        <v>0</v>
      </c>
      <c r="O38" s="43">
        <v>0</v>
      </c>
      <c r="P38" s="144">
        <f t="shared" si="4"/>
        <v>66</v>
      </c>
      <c r="Q38" s="145">
        <f t="shared" si="5"/>
        <v>0.22</v>
      </c>
      <c r="R38" s="146">
        <v>3</v>
      </c>
      <c r="S38" s="142"/>
    </row>
    <row r="39" spans="1:19" s="108" customFormat="1" ht="25.5" customHeight="1">
      <c r="A39" s="159" t="s">
        <v>38</v>
      </c>
      <c r="B39" s="13" t="s">
        <v>39</v>
      </c>
      <c r="C39" s="14">
        <v>6</v>
      </c>
      <c r="D39" s="15" t="s">
        <v>30</v>
      </c>
      <c r="E39" s="13" t="s">
        <v>31</v>
      </c>
      <c r="F39" s="13" t="s">
        <v>32</v>
      </c>
      <c r="G39" s="13"/>
      <c r="H39" s="16"/>
      <c r="I39" s="159" t="s">
        <v>31</v>
      </c>
      <c r="J39" s="160" t="s">
        <v>32</v>
      </c>
      <c r="K39" s="151">
        <v>20</v>
      </c>
      <c r="L39" s="40">
        <v>40</v>
      </c>
      <c r="M39" s="40">
        <v>6</v>
      </c>
      <c r="N39" s="40">
        <v>0</v>
      </c>
      <c r="O39" s="43">
        <v>0</v>
      </c>
      <c r="P39" s="144">
        <f t="shared" si="4"/>
        <v>66</v>
      </c>
      <c r="Q39" s="145">
        <f t="shared" si="5"/>
        <v>0.22</v>
      </c>
      <c r="R39" s="146">
        <v>3</v>
      </c>
      <c r="S39" s="142"/>
    </row>
    <row r="40" spans="1:19" s="108" customFormat="1" ht="25.5" customHeight="1">
      <c r="A40" s="157" t="s">
        <v>40</v>
      </c>
      <c r="B40" s="8" t="s">
        <v>41</v>
      </c>
      <c r="C40" s="9">
        <v>5</v>
      </c>
      <c r="D40" s="10" t="s">
        <v>42</v>
      </c>
      <c r="E40" s="8" t="s">
        <v>43</v>
      </c>
      <c r="F40" s="8" t="s">
        <v>41</v>
      </c>
      <c r="G40" s="8"/>
      <c r="H40" s="11"/>
      <c r="I40" s="157" t="s">
        <v>43</v>
      </c>
      <c r="J40" s="158" t="s">
        <v>41</v>
      </c>
      <c r="K40" s="151">
        <v>20</v>
      </c>
      <c r="L40" s="40">
        <v>40</v>
      </c>
      <c r="M40" s="40">
        <v>0</v>
      </c>
      <c r="N40" s="40">
        <v>0</v>
      </c>
      <c r="O40" s="43">
        <v>0</v>
      </c>
      <c r="P40" s="144">
        <f t="shared" si="4"/>
        <v>60</v>
      </c>
      <c r="Q40" s="145">
        <f t="shared" si="5"/>
        <v>0.2</v>
      </c>
      <c r="R40" s="146">
        <v>5</v>
      </c>
      <c r="S40" s="142"/>
    </row>
    <row r="41" spans="1:19" s="108" customFormat="1" ht="25.5" customHeight="1">
      <c r="A41" s="172" t="s">
        <v>44</v>
      </c>
      <c r="B41" s="17" t="s">
        <v>45</v>
      </c>
      <c r="C41" s="18">
        <v>5</v>
      </c>
      <c r="D41" s="19" t="s">
        <v>46</v>
      </c>
      <c r="E41" s="17" t="s">
        <v>22</v>
      </c>
      <c r="F41" s="17" t="s">
        <v>23</v>
      </c>
      <c r="G41" s="17" t="s">
        <v>47</v>
      </c>
      <c r="H41" s="20" t="s">
        <v>48</v>
      </c>
      <c r="I41" s="172" t="s">
        <v>44</v>
      </c>
      <c r="J41" s="173" t="s">
        <v>45</v>
      </c>
      <c r="K41" s="286">
        <v>20</v>
      </c>
      <c r="L41" s="41">
        <v>40</v>
      </c>
      <c r="M41" s="41">
        <v>0</v>
      </c>
      <c r="N41" s="41">
        <v>0</v>
      </c>
      <c r="O41" s="42">
        <v>0</v>
      </c>
      <c r="P41" s="144">
        <f t="shared" si="4"/>
        <v>60</v>
      </c>
      <c r="Q41" s="145">
        <f t="shared" si="5"/>
        <v>0.2</v>
      </c>
      <c r="R41" s="146">
        <v>5</v>
      </c>
      <c r="S41" s="142"/>
    </row>
    <row r="42" spans="1:19" s="108" customFormat="1" ht="25.5" customHeight="1">
      <c r="A42" s="157" t="s">
        <v>52</v>
      </c>
      <c r="B42" s="8" t="s">
        <v>53</v>
      </c>
      <c r="C42" s="9">
        <v>6</v>
      </c>
      <c r="D42" s="10" t="s">
        <v>42</v>
      </c>
      <c r="E42" s="8" t="s">
        <v>54</v>
      </c>
      <c r="F42" s="8" t="s">
        <v>55</v>
      </c>
      <c r="G42" s="8" t="s">
        <v>43</v>
      </c>
      <c r="H42" s="11" t="s">
        <v>41</v>
      </c>
      <c r="I42" s="157" t="s">
        <v>43</v>
      </c>
      <c r="J42" s="158" t="s">
        <v>41</v>
      </c>
      <c r="K42" s="151">
        <v>20</v>
      </c>
      <c r="L42" s="40">
        <v>40</v>
      </c>
      <c r="M42" s="40">
        <v>0</v>
      </c>
      <c r="N42" s="40">
        <v>0</v>
      </c>
      <c r="O42" s="43">
        <v>0</v>
      </c>
      <c r="P42" s="144">
        <f t="shared" si="4"/>
        <v>60</v>
      </c>
      <c r="Q42" s="145">
        <f t="shared" si="5"/>
        <v>0.2</v>
      </c>
      <c r="R42" s="146">
        <v>5</v>
      </c>
      <c r="S42" s="142"/>
    </row>
    <row r="43" spans="1:19" s="108" customFormat="1" ht="25.5" customHeight="1">
      <c r="A43" s="157" t="s">
        <v>49</v>
      </c>
      <c r="B43" s="8" t="s">
        <v>50</v>
      </c>
      <c r="C43" s="9">
        <v>6</v>
      </c>
      <c r="D43" s="10" t="s">
        <v>51</v>
      </c>
      <c r="E43" s="8" t="s">
        <v>24</v>
      </c>
      <c r="F43" s="8" t="s">
        <v>25</v>
      </c>
      <c r="G43" s="8" t="s">
        <v>47</v>
      </c>
      <c r="H43" s="11" t="s">
        <v>48</v>
      </c>
      <c r="I43" s="157" t="s">
        <v>24</v>
      </c>
      <c r="J43" s="158" t="s">
        <v>25</v>
      </c>
      <c r="K43" s="151">
        <v>20</v>
      </c>
      <c r="L43" s="40">
        <v>40</v>
      </c>
      <c r="M43" s="40">
        <v>0</v>
      </c>
      <c r="N43" s="40">
        <v>0</v>
      </c>
      <c r="O43" s="43">
        <v>0</v>
      </c>
      <c r="P43" s="144">
        <f t="shared" si="4"/>
        <v>60</v>
      </c>
      <c r="Q43" s="145">
        <f t="shared" si="5"/>
        <v>0.2</v>
      </c>
      <c r="R43" s="146">
        <v>5</v>
      </c>
      <c r="S43" s="142"/>
    </row>
    <row r="44" spans="1:19" s="108" customFormat="1" ht="25.5" customHeight="1">
      <c r="A44" s="157" t="s">
        <v>56</v>
      </c>
      <c r="B44" s="8" t="s">
        <v>57</v>
      </c>
      <c r="C44" s="9">
        <v>6</v>
      </c>
      <c r="D44" s="10" t="s">
        <v>58</v>
      </c>
      <c r="E44" s="8" t="s">
        <v>59</v>
      </c>
      <c r="F44" s="8" t="s">
        <v>57</v>
      </c>
      <c r="G44" s="8"/>
      <c r="H44" s="11"/>
      <c r="I44" s="157" t="s">
        <v>59</v>
      </c>
      <c r="J44" s="158" t="s">
        <v>57</v>
      </c>
      <c r="K44" s="151">
        <v>16</v>
      </c>
      <c r="L44" s="40">
        <v>40</v>
      </c>
      <c r="M44" s="40">
        <v>0</v>
      </c>
      <c r="N44" s="40">
        <v>0</v>
      </c>
      <c r="O44" s="43">
        <v>0</v>
      </c>
      <c r="P44" s="144">
        <f t="shared" si="4"/>
        <v>56</v>
      </c>
      <c r="Q44" s="145">
        <f t="shared" si="5"/>
        <v>0.18666666666666668</v>
      </c>
      <c r="R44" s="146">
        <v>9</v>
      </c>
      <c r="S44" s="142"/>
    </row>
    <row r="45" spans="1:19" s="108" customFormat="1" ht="25.5" customHeight="1">
      <c r="A45" s="157" t="s">
        <v>60</v>
      </c>
      <c r="B45" s="8" t="s">
        <v>61</v>
      </c>
      <c r="C45" s="9">
        <v>5</v>
      </c>
      <c r="D45" s="10" t="s">
        <v>30</v>
      </c>
      <c r="E45" s="8" t="s">
        <v>31</v>
      </c>
      <c r="F45" s="8" t="s">
        <v>32</v>
      </c>
      <c r="G45" s="8"/>
      <c r="H45" s="11"/>
      <c r="I45" s="157" t="s">
        <v>31</v>
      </c>
      <c r="J45" s="158" t="s">
        <v>32</v>
      </c>
      <c r="K45" s="151">
        <v>20</v>
      </c>
      <c r="L45" s="40">
        <v>8</v>
      </c>
      <c r="M45" s="40">
        <v>6</v>
      </c>
      <c r="N45" s="40">
        <v>0</v>
      </c>
      <c r="O45" s="43">
        <v>0</v>
      </c>
      <c r="P45" s="144">
        <f t="shared" si="4"/>
        <v>34</v>
      </c>
      <c r="Q45" s="145">
        <f t="shared" si="5"/>
        <v>0.11333333333333334</v>
      </c>
      <c r="R45" s="146">
        <v>10</v>
      </c>
      <c r="S45" s="142"/>
    </row>
    <row r="46" spans="1:19" s="108" customFormat="1" ht="25.5" customHeight="1">
      <c r="A46" s="157" t="s">
        <v>62</v>
      </c>
      <c r="B46" s="8" t="s">
        <v>63</v>
      </c>
      <c r="C46" s="9">
        <v>6</v>
      </c>
      <c r="D46" s="10" t="s">
        <v>30</v>
      </c>
      <c r="E46" s="8" t="s">
        <v>31</v>
      </c>
      <c r="F46" s="8" t="s">
        <v>32</v>
      </c>
      <c r="G46" s="8"/>
      <c r="H46" s="11"/>
      <c r="I46" s="157" t="s">
        <v>31</v>
      </c>
      <c r="J46" s="158" t="s">
        <v>32</v>
      </c>
      <c r="K46" s="151">
        <v>20</v>
      </c>
      <c r="L46" s="40">
        <v>8</v>
      </c>
      <c r="M46" s="40">
        <v>0</v>
      </c>
      <c r="N46" s="40">
        <v>0</v>
      </c>
      <c r="O46" s="43">
        <v>0</v>
      </c>
      <c r="P46" s="144">
        <f t="shared" si="4"/>
        <v>28</v>
      </c>
      <c r="Q46" s="145">
        <f t="shared" si="5"/>
        <v>0.09333333333333334</v>
      </c>
      <c r="R46" s="146">
        <v>11</v>
      </c>
      <c r="S46" s="142"/>
    </row>
    <row r="47" spans="1:19" s="108" customFormat="1" ht="25.5" customHeight="1">
      <c r="A47" s="157" t="s">
        <v>64</v>
      </c>
      <c r="B47" s="8" t="s">
        <v>65</v>
      </c>
      <c r="C47" s="9">
        <v>5</v>
      </c>
      <c r="D47" s="10" t="s">
        <v>21</v>
      </c>
      <c r="E47" s="8" t="s">
        <v>24</v>
      </c>
      <c r="F47" s="8" t="s">
        <v>25</v>
      </c>
      <c r="G47" s="8" t="s">
        <v>54</v>
      </c>
      <c r="H47" s="11" t="s">
        <v>55</v>
      </c>
      <c r="I47" s="157" t="s">
        <v>66</v>
      </c>
      <c r="J47" s="158" t="s">
        <v>67</v>
      </c>
      <c r="K47" s="151">
        <v>20</v>
      </c>
      <c r="L47" s="40">
        <v>0</v>
      </c>
      <c r="M47" s="40">
        <v>0</v>
      </c>
      <c r="N47" s="40">
        <v>0</v>
      </c>
      <c r="O47" s="43">
        <v>0</v>
      </c>
      <c r="P47" s="144">
        <f t="shared" si="4"/>
        <v>20</v>
      </c>
      <c r="Q47" s="145">
        <f t="shared" si="5"/>
        <v>0.06666666666666667</v>
      </c>
      <c r="R47" s="146">
        <v>12</v>
      </c>
      <c r="S47" s="142"/>
    </row>
    <row r="48" spans="1:19" s="108" customFormat="1" ht="25.5" customHeight="1">
      <c r="A48" s="157" t="s">
        <v>68</v>
      </c>
      <c r="B48" s="8" t="s">
        <v>69</v>
      </c>
      <c r="C48" s="9">
        <v>6</v>
      </c>
      <c r="D48" s="10" t="s">
        <v>35</v>
      </c>
      <c r="E48" s="8" t="s">
        <v>36</v>
      </c>
      <c r="F48" s="8" t="s">
        <v>37</v>
      </c>
      <c r="G48" s="8"/>
      <c r="H48" s="11"/>
      <c r="I48" s="157" t="s">
        <v>36</v>
      </c>
      <c r="J48" s="158" t="s">
        <v>37</v>
      </c>
      <c r="K48" s="151">
        <v>20</v>
      </c>
      <c r="L48" s="40">
        <v>0</v>
      </c>
      <c r="M48" s="40">
        <v>0</v>
      </c>
      <c r="N48" s="40">
        <v>0</v>
      </c>
      <c r="O48" s="43">
        <v>0</v>
      </c>
      <c r="P48" s="144">
        <f t="shared" si="4"/>
        <v>20</v>
      </c>
      <c r="Q48" s="145">
        <f t="shared" si="5"/>
        <v>0.06666666666666667</v>
      </c>
      <c r="R48" s="146">
        <v>12</v>
      </c>
      <c r="S48" s="142"/>
    </row>
    <row r="49" spans="1:19" s="108" customFormat="1" ht="25.5" customHeight="1">
      <c r="A49" s="157" t="s">
        <v>70</v>
      </c>
      <c r="B49" s="8" t="s">
        <v>71</v>
      </c>
      <c r="C49" s="9">
        <v>5</v>
      </c>
      <c r="D49" s="10" t="s">
        <v>30</v>
      </c>
      <c r="E49" s="8" t="s">
        <v>31</v>
      </c>
      <c r="F49" s="8" t="s">
        <v>32</v>
      </c>
      <c r="G49" s="8"/>
      <c r="H49" s="11"/>
      <c r="I49" s="157" t="s">
        <v>31</v>
      </c>
      <c r="J49" s="158" t="s">
        <v>32</v>
      </c>
      <c r="K49" s="151">
        <v>10</v>
      </c>
      <c r="L49" s="40">
        <v>0</v>
      </c>
      <c r="M49" s="40">
        <v>6</v>
      </c>
      <c r="N49" s="40">
        <v>0</v>
      </c>
      <c r="O49" s="43">
        <v>0</v>
      </c>
      <c r="P49" s="144">
        <f t="shared" si="4"/>
        <v>16</v>
      </c>
      <c r="Q49" s="145">
        <f t="shared" si="5"/>
        <v>0.05333333333333333</v>
      </c>
      <c r="R49" s="146">
        <v>14</v>
      </c>
      <c r="S49" s="142"/>
    </row>
    <row r="50" spans="1:19" s="108" customFormat="1" ht="25.5" customHeight="1">
      <c r="A50" s="157" t="s">
        <v>54</v>
      </c>
      <c r="B50" s="8" t="s">
        <v>72</v>
      </c>
      <c r="C50" s="9">
        <v>6</v>
      </c>
      <c r="D50" s="10" t="s">
        <v>73</v>
      </c>
      <c r="E50" s="8" t="s">
        <v>74</v>
      </c>
      <c r="F50" s="8" t="s">
        <v>75</v>
      </c>
      <c r="G50" s="8" t="s">
        <v>76</v>
      </c>
      <c r="H50" s="11" t="s">
        <v>77</v>
      </c>
      <c r="I50" s="157" t="s">
        <v>74</v>
      </c>
      <c r="J50" s="158" t="s">
        <v>75</v>
      </c>
      <c r="K50" s="151">
        <v>16</v>
      </c>
      <c r="L50" s="40">
        <v>0</v>
      </c>
      <c r="M50" s="40">
        <v>0</v>
      </c>
      <c r="N50" s="40">
        <v>0</v>
      </c>
      <c r="O50" s="43">
        <v>0</v>
      </c>
      <c r="P50" s="144">
        <f t="shared" si="4"/>
        <v>16</v>
      </c>
      <c r="Q50" s="145">
        <f t="shared" si="5"/>
        <v>0.05333333333333333</v>
      </c>
      <c r="R50" s="146">
        <v>14</v>
      </c>
      <c r="S50" s="142"/>
    </row>
    <row r="51" spans="1:19" s="108" customFormat="1" ht="25.5" customHeight="1">
      <c r="A51" s="157" t="s">
        <v>70</v>
      </c>
      <c r="B51" s="8" t="s">
        <v>78</v>
      </c>
      <c r="C51" s="9">
        <v>6</v>
      </c>
      <c r="D51" s="10" t="s">
        <v>79</v>
      </c>
      <c r="E51" s="8" t="s">
        <v>80</v>
      </c>
      <c r="F51" s="8" t="s">
        <v>81</v>
      </c>
      <c r="G51" s="8"/>
      <c r="H51" s="11"/>
      <c r="I51" s="157" t="s">
        <v>70</v>
      </c>
      <c r="J51" s="158" t="s">
        <v>78</v>
      </c>
      <c r="K51" s="151">
        <v>10</v>
      </c>
      <c r="L51" s="40">
        <v>0</v>
      </c>
      <c r="M51" s="40">
        <v>0</v>
      </c>
      <c r="N51" s="40">
        <v>0</v>
      </c>
      <c r="O51" s="43">
        <v>0</v>
      </c>
      <c r="P51" s="144">
        <f t="shared" si="4"/>
        <v>10</v>
      </c>
      <c r="Q51" s="145">
        <f t="shared" si="5"/>
        <v>0.03333333333333333</v>
      </c>
      <c r="R51" s="146">
        <v>16</v>
      </c>
      <c r="S51" s="142"/>
    </row>
    <row r="52" spans="1:19" s="108" customFormat="1" ht="25.5" customHeight="1">
      <c r="A52" s="126" t="s">
        <v>85</v>
      </c>
      <c r="B52" s="22" t="s">
        <v>86</v>
      </c>
      <c r="C52" s="23">
        <v>6</v>
      </c>
      <c r="D52" s="24" t="s">
        <v>51</v>
      </c>
      <c r="E52" s="22" t="s">
        <v>24</v>
      </c>
      <c r="F52" s="22" t="s">
        <v>25</v>
      </c>
      <c r="G52" s="22"/>
      <c r="H52" s="25"/>
      <c r="I52" s="126" t="s">
        <v>24</v>
      </c>
      <c r="J52" s="161" t="s">
        <v>25</v>
      </c>
      <c r="K52" s="287">
        <v>0</v>
      </c>
      <c r="L52" s="44">
        <v>0</v>
      </c>
      <c r="M52" s="44">
        <v>0</v>
      </c>
      <c r="N52" s="44">
        <v>0</v>
      </c>
      <c r="O52" s="45">
        <v>0</v>
      </c>
      <c r="P52" s="144">
        <f t="shared" si="4"/>
        <v>0</v>
      </c>
      <c r="Q52" s="145">
        <f t="shared" si="5"/>
        <v>0</v>
      </c>
      <c r="R52" s="146">
        <v>17</v>
      </c>
      <c r="S52" s="142"/>
    </row>
    <row r="53" spans="1:19" s="108" customFormat="1" ht="25.5" customHeight="1">
      <c r="A53" s="174" t="s">
        <v>82</v>
      </c>
      <c r="B53" s="33" t="s">
        <v>83</v>
      </c>
      <c r="C53" s="34">
        <v>6</v>
      </c>
      <c r="D53" s="32" t="s">
        <v>79</v>
      </c>
      <c r="E53" s="33" t="s">
        <v>84</v>
      </c>
      <c r="F53" s="33" t="s">
        <v>81</v>
      </c>
      <c r="G53" s="33"/>
      <c r="H53" s="36"/>
      <c r="I53" s="174" t="s">
        <v>82</v>
      </c>
      <c r="J53" s="175" t="s">
        <v>83</v>
      </c>
      <c r="K53" s="288">
        <v>0</v>
      </c>
      <c r="L53" s="50">
        <v>0</v>
      </c>
      <c r="M53" s="50">
        <v>0</v>
      </c>
      <c r="N53" s="50">
        <v>0</v>
      </c>
      <c r="O53" s="51">
        <v>0</v>
      </c>
      <c r="P53" s="144">
        <f t="shared" si="4"/>
        <v>0</v>
      </c>
      <c r="Q53" s="145">
        <f t="shared" si="5"/>
        <v>0</v>
      </c>
      <c r="R53" s="146">
        <v>17</v>
      </c>
      <c r="S53" s="142"/>
    </row>
    <row r="54" spans="1:19" s="108" customFormat="1" ht="25.5" customHeight="1" hidden="1">
      <c r="A54" s="76"/>
      <c r="B54" s="77"/>
      <c r="C54" s="78"/>
      <c r="D54" s="76"/>
      <c r="E54" s="77"/>
      <c r="F54" s="77"/>
      <c r="G54" s="77"/>
      <c r="H54" s="78"/>
      <c r="I54" s="76"/>
      <c r="J54" s="79"/>
      <c r="K54" s="152"/>
      <c r="L54" s="88"/>
      <c r="M54" s="88"/>
      <c r="N54" s="88"/>
      <c r="O54" s="143"/>
      <c r="P54" s="144">
        <f t="shared" si="4"/>
        <v>0</v>
      </c>
      <c r="Q54" s="145">
        <f t="shared" si="5"/>
        <v>0</v>
      </c>
      <c r="R54" s="146"/>
      <c r="S54" s="142"/>
    </row>
    <row r="55" spans="1:19" s="108" customFormat="1" ht="25.5" customHeight="1" hidden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4"/>
        <v>0</v>
      </c>
      <c r="Q55" s="145">
        <f t="shared" si="5"/>
        <v>0</v>
      </c>
      <c r="R55" s="146"/>
      <c r="S55" s="142"/>
    </row>
    <row r="56" spans="1:19" s="108" customFormat="1" ht="25.5" customHeight="1" hidden="1" thickBot="1">
      <c r="A56" s="99"/>
      <c r="B56" s="100"/>
      <c r="C56" s="101"/>
      <c r="D56" s="99"/>
      <c r="E56" s="100"/>
      <c r="F56" s="100"/>
      <c r="G56" s="100"/>
      <c r="H56" s="101"/>
      <c r="I56" s="99"/>
      <c r="J56" s="168"/>
      <c r="K56" s="289"/>
      <c r="L56" s="93"/>
      <c r="M56" s="93"/>
      <c r="N56" s="93"/>
      <c r="O56" s="147"/>
      <c r="P56" s="284">
        <f t="shared" si="4"/>
        <v>0</v>
      </c>
      <c r="Q56" s="285">
        <f t="shared" si="5"/>
        <v>0</v>
      </c>
      <c r="R56" s="283"/>
      <c r="S56" s="85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 password="CE88" sheet="1" objects="1" scenarios="1"/>
  <mergeCells count="6">
    <mergeCell ref="P31:R31"/>
    <mergeCell ref="P32:R32"/>
    <mergeCell ref="A34:R34"/>
    <mergeCell ref="A1:R1"/>
    <mergeCell ref="P12:R12"/>
    <mergeCell ref="A13:R13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3:P7 P8:P11 P15:P27 P28 P29:P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D3" sqref="D3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3.75" customHeight="1" thickBot="1">
      <c r="A1" s="347" t="s">
        <v>125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2"/>
      <c r="S1" s="107"/>
      <c r="T1" s="107"/>
      <c r="U1" s="108"/>
    </row>
    <row r="2" spans="1:19" ht="45.75" customHeight="1" thickBot="1">
      <c r="A2" s="185" t="s">
        <v>0</v>
      </c>
      <c r="B2" s="186" t="s">
        <v>1</v>
      </c>
      <c r="C2" s="187" t="s">
        <v>2</v>
      </c>
      <c r="D2" s="188" t="s">
        <v>3</v>
      </c>
      <c r="E2" s="189" t="s">
        <v>4</v>
      </c>
      <c r="F2" s="189" t="s">
        <v>5</v>
      </c>
      <c r="G2" s="189" t="s">
        <v>6</v>
      </c>
      <c r="H2" s="290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2.5" customHeight="1">
      <c r="A3" s="191" t="s">
        <v>40</v>
      </c>
      <c r="B3" s="2" t="s">
        <v>41</v>
      </c>
      <c r="C3" s="5">
        <v>5</v>
      </c>
      <c r="D3" s="59" t="s">
        <v>42</v>
      </c>
      <c r="E3" s="60" t="s">
        <v>43</v>
      </c>
      <c r="F3" s="60" t="s">
        <v>41</v>
      </c>
      <c r="G3" s="60"/>
      <c r="H3" s="259"/>
      <c r="I3" s="59" t="s">
        <v>43</v>
      </c>
      <c r="J3" s="117" t="s">
        <v>41</v>
      </c>
      <c r="K3" s="150">
        <v>20</v>
      </c>
      <c r="L3" s="38">
        <v>40</v>
      </c>
      <c r="M3" s="38">
        <v>36</v>
      </c>
      <c r="N3" s="38">
        <v>32</v>
      </c>
      <c r="O3" s="6">
        <v>0</v>
      </c>
      <c r="P3" s="118">
        <f>SUM(K3:O3)</f>
        <v>128</v>
      </c>
      <c r="Q3" s="119">
        <f aca="true" t="shared" si="0" ref="Q3:Q10">P3*100/200/100</f>
        <v>0.64</v>
      </c>
      <c r="R3" s="208">
        <v>1</v>
      </c>
      <c r="S3" s="120"/>
    </row>
    <row r="4" spans="1:19" ht="22.5" customHeight="1">
      <c r="A4" s="157" t="s">
        <v>44</v>
      </c>
      <c r="B4" s="8" t="s">
        <v>45</v>
      </c>
      <c r="C4" s="11">
        <v>5</v>
      </c>
      <c r="D4" s="76" t="s">
        <v>46</v>
      </c>
      <c r="E4" s="77" t="s">
        <v>22</v>
      </c>
      <c r="F4" s="77" t="s">
        <v>23</v>
      </c>
      <c r="G4" s="77" t="s">
        <v>47</v>
      </c>
      <c r="H4" s="78" t="s">
        <v>48</v>
      </c>
      <c r="I4" s="76" t="s">
        <v>44</v>
      </c>
      <c r="J4" s="79" t="s">
        <v>45</v>
      </c>
      <c r="K4" s="151">
        <v>20</v>
      </c>
      <c r="L4" s="40">
        <v>32</v>
      </c>
      <c r="M4" s="40">
        <v>36</v>
      </c>
      <c r="N4" s="40">
        <v>0</v>
      </c>
      <c r="O4" s="12">
        <v>0</v>
      </c>
      <c r="P4" s="124">
        <f>SUM(K4:O4)</f>
        <v>88</v>
      </c>
      <c r="Q4" s="125">
        <f t="shared" si="0"/>
        <v>0.44</v>
      </c>
      <c r="R4" s="209">
        <v>2</v>
      </c>
      <c r="S4" s="120"/>
    </row>
    <row r="5" spans="1:19" ht="22.5" customHeight="1" thickBot="1">
      <c r="A5" s="157" t="s">
        <v>60</v>
      </c>
      <c r="B5" s="8" t="s">
        <v>61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>
        <v>20</v>
      </c>
      <c r="L5" s="40">
        <v>32</v>
      </c>
      <c r="M5" s="40">
        <v>12</v>
      </c>
      <c r="N5" s="40">
        <v>0</v>
      </c>
      <c r="O5" s="12">
        <v>0</v>
      </c>
      <c r="P5" s="124">
        <f>SUM(K5:O5)</f>
        <v>64</v>
      </c>
      <c r="Q5" s="125">
        <f t="shared" si="0"/>
        <v>0.32</v>
      </c>
      <c r="R5" s="209">
        <v>3</v>
      </c>
      <c r="S5" s="120"/>
    </row>
    <row r="6" spans="1:19" ht="25.5" customHeight="1" hidden="1">
      <c r="A6" s="157" t="s">
        <v>64</v>
      </c>
      <c r="B6" s="8" t="s">
        <v>65</v>
      </c>
      <c r="C6" s="11">
        <v>5</v>
      </c>
      <c r="D6" s="76" t="s">
        <v>21</v>
      </c>
      <c r="E6" s="77" t="s">
        <v>24</v>
      </c>
      <c r="F6" s="77" t="s">
        <v>25</v>
      </c>
      <c r="G6" s="77" t="s">
        <v>54</v>
      </c>
      <c r="H6" s="78" t="s">
        <v>55</v>
      </c>
      <c r="I6" s="76" t="s">
        <v>66</v>
      </c>
      <c r="J6" s="79" t="s">
        <v>67</v>
      </c>
      <c r="K6" s="151"/>
      <c r="L6" s="40"/>
      <c r="M6" s="40"/>
      <c r="N6" s="40"/>
      <c r="O6" s="12"/>
      <c r="P6" s="124">
        <f>SUM(K6:O6)</f>
        <v>0</v>
      </c>
      <c r="Q6" s="125">
        <f t="shared" si="0"/>
        <v>0</v>
      </c>
      <c r="R6" s="209"/>
      <c r="S6" s="120"/>
    </row>
    <row r="7" spans="1:19" ht="25.5" customHeight="1" hidden="1">
      <c r="A7" s="157" t="s">
        <v>70</v>
      </c>
      <c r="B7" s="8" t="s">
        <v>71</v>
      </c>
      <c r="C7" s="11">
        <v>5</v>
      </c>
      <c r="D7" s="76" t="s">
        <v>30</v>
      </c>
      <c r="E7" s="77" t="s">
        <v>31</v>
      </c>
      <c r="F7" s="77" t="s">
        <v>32</v>
      </c>
      <c r="G7" s="77"/>
      <c r="H7" s="78"/>
      <c r="I7" s="76" t="s">
        <v>31</v>
      </c>
      <c r="J7" s="79" t="s">
        <v>32</v>
      </c>
      <c r="K7" s="151"/>
      <c r="L7" s="40"/>
      <c r="M7" s="40"/>
      <c r="N7" s="40"/>
      <c r="O7" s="12"/>
      <c r="P7" s="124">
        <f>SUM(K7:O7)</f>
        <v>0</v>
      </c>
      <c r="Q7" s="125">
        <f t="shared" si="0"/>
        <v>0</v>
      </c>
      <c r="R7" s="209"/>
      <c r="S7" s="120"/>
    </row>
    <row r="8" spans="1:19" ht="25.5" customHeight="1" hidden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>SUM(K8:N8)</f>
        <v>0</v>
      </c>
      <c r="Q8" s="125">
        <f t="shared" si="0"/>
        <v>0</v>
      </c>
      <c r="R8" s="209"/>
      <c r="S8" s="120"/>
    </row>
    <row r="9" spans="1:19" ht="25.5" customHeight="1" hidden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>SUM(K9:N9)</f>
        <v>0</v>
      </c>
      <c r="Q9" s="125">
        <f t="shared" si="0"/>
        <v>0</v>
      </c>
      <c r="R9" s="209"/>
      <c r="S9" s="120"/>
    </row>
    <row r="10" spans="1:19" ht="25.5" customHeight="1" hidden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>SUM(K10:N10)</f>
        <v>0</v>
      </c>
      <c r="Q10" s="125">
        <f t="shared" si="0"/>
        <v>0</v>
      </c>
      <c r="R10" s="209"/>
      <c r="S10" s="120"/>
    </row>
    <row r="11" spans="1:19" ht="25.5" customHeight="1" hidden="1" thickBot="1">
      <c r="A11" s="192" t="s">
        <v>70</v>
      </c>
      <c r="B11" s="193" t="s">
        <v>94</v>
      </c>
      <c r="C11" s="194">
        <v>5</v>
      </c>
      <c r="D11" s="195" t="s">
        <v>30</v>
      </c>
      <c r="E11" s="193" t="s">
        <v>31</v>
      </c>
      <c r="F11" s="193" t="s">
        <v>32</v>
      </c>
      <c r="G11" s="193"/>
      <c r="H11" s="248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52"/>
      <c r="Q11" s="359"/>
      <c r="R11" s="360"/>
      <c r="S11" s="120"/>
    </row>
    <row r="12" spans="1:19" s="128" customFormat="1" ht="12.75" customHeight="1" hidden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47" t="s">
        <v>126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129"/>
      <c r="T13" s="129"/>
    </row>
    <row r="14" spans="1:19" ht="52.5" customHeight="1" thickBot="1">
      <c r="A14" s="185" t="s">
        <v>0</v>
      </c>
      <c r="B14" s="186" t="s">
        <v>1</v>
      </c>
      <c r="C14" s="200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2.5" customHeight="1">
      <c r="A15" s="154" t="s">
        <v>19</v>
      </c>
      <c r="B15" s="155" t="s">
        <v>20</v>
      </c>
      <c r="C15" s="156">
        <v>6</v>
      </c>
      <c r="D15" s="197" t="s">
        <v>21</v>
      </c>
      <c r="E15" s="60" t="s">
        <v>22</v>
      </c>
      <c r="F15" s="60" t="s">
        <v>23</v>
      </c>
      <c r="G15" s="60" t="s">
        <v>24</v>
      </c>
      <c r="H15" s="259" t="s">
        <v>25</v>
      </c>
      <c r="I15" s="59" t="s">
        <v>26</v>
      </c>
      <c r="J15" s="117" t="s">
        <v>27</v>
      </c>
      <c r="K15" s="272">
        <v>20</v>
      </c>
      <c r="L15" s="164">
        <v>40</v>
      </c>
      <c r="M15" s="164">
        <v>60</v>
      </c>
      <c r="N15" s="164">
        <v>80</v>
      </c>
      <c r="O15" s="165">
        <v>100</v>
      </c>
      <c r="P15" s="131">
        <f aca="true" t="shared" si="1" ref="P15:P30">SUM(L15:O15)</f>
        <v>280</v>
      </c>
      <c r="Q15" s="132">
        <f aca="true" t="shared" si="2" ref="Q15:Q30">P15*100/280/100</f>
        <v>1</v>
      </c>
      <c r="R15" s="208">
        <v>1</v>
      </c>
      <c r="S15" s="120"/>
    </row>
    <row r="16" spans="1:19" ht="22.5" customHeight="1">
      <c r="A16" s="157" t="s">
        <v>28</v>
      </c>
      <c r="B16" s="8" t="s">
        <v>29</v>
      </c>
      <c r="C16" s="158">
        <v>6</v>
      </c>
      <c r="D16" s="198" t="s">
        <v>30</v>
      </c>
      <c r="E16" s="77" t="s">
        <v>31</v>
      </c>
      <c r="F16" s="77" t="s">
        <v>32</v>
      </c>
      <c r="G16" s="77"/>
      <c r="H16" s="78"/>
      <c r="I16" s="76" t="s">
        <v>31</v>
      </c>
      <c r="J16" s="79" t="s">
        <v>32</v>
      </c>
      <c r="K16" s="273">
        <v>20</v>
      </c>
      <c r="L16" s="40">
        <v>32</v>
      </c>
      <c r="M16" s="40">
        <v>24</v>
      </c>
      <c r="N16" s="40">
        <v>80</v>
      </c>
      <c r="O16" s="166">
        <v>100</v>
      </c>
      <c r="P16" s="134">
        <f t="shared" si="1"/>
        <v>236</v>
      </c>
      <c r="Q16" s="135">
        <f t="shared" si="2"/>
        <v>0.842857142857143</v>
      </c>
      <c r="R16" s="209">
        <v>2</v>
      </c>
      <c r="S16" s="120"/>
    </row>
    <row r="17" spans="1:19" ht="22.5" customHeight="1">
      <c r="A17" s="157" t="s">
        <v>56</v>
      </c>
      <c r="B17" s="8" t="s">
        <v>57</v>
      </c>
      <c r="C17" s="158">
        <v>6</v>
      </c>
      <c r="D17" s="198" t="s">
        <v>58</v>
      </c>
      <c r="E17" s="77" t="s">
        <v>59</v>
      </c>
      <c r="F17" s="77" t="s">
        <v>57</v>
      </c>
      <c r="G17" s="77"/>
      <c r="H17" s="78"/>
      <c r="I17" s="76" t="s">
        <v>59</v>
      </c>
      <c r="J17" s="79" t="s">
        <v>57</v>
      </c>
      <c r="K17" s="273">
        <v>20</v>
      </c>
      <c r="L17" s="40">
        <v>32</v>
      </c>
      <c r="M17" s="40">
        <v>36</v>
      </c>
      <c r="N17" s="40">
        <v>0</v>
      </c>
      <c r="O17" s="166">
        <v>20</v>
      </c>
      <c r="P17" s="134">
        <f t="shared" si="1"/>
        <v>88</v>
      </c>
      <c r="Q17" s="135">
        <f t="shared" si="2"/>
        <v>0.3142857142857143</v>
      </c>
      <c r="R17" s="209">
        <v>3</v>
      </c>
      <c r="S17" s="120"/>
    </row>
    <row r="18" spans="1:19" ht="22.5" customHeight="1">
      <c r="A18" s="159" t="s">
        <v>38</v>
      </c>
      <c r="B18" s="13" t="s">
        <v>39</v>
      </c>
      <c r="C18" s="160">
        <v>6</v>
      </c>
      <c r="D18" s="199" t="s">
        <v>30</v>
      </c>
      <c r="E18" s="68" t="s">
        <v>31</v>
      </c>
      <c r="F18" s="68" t="s">
        <v>32</v>
      </c>
      <c r="G18" s="68"/>
      <c r="H18" s="69"/>
      <c r="I18" s="67" t="s">
        <v>31</v>
      </c>
      <c r="J18" s="121" t="s">
        <v>32</v>
      </c>
      <c r="K18" s="274">
        <v>20</v>
      </c>
      <c r="L18" s="40">
        <v>32</v>
      </c>
      <c r="M18" s="40">
        <v>0</v>
      </c>
      <c r="N18" s="40">
        <v>16</v>
      </c>
      <c r="O18" s="166">
        <v>20</v>
      </c>
      <c r="P18" s="134">
        <f t="shared" si="1"/>
        <v>68</v>
      </c>
      <c r="Q18" s="135">
        <f t="shared" si="2"/>
        <v>0.24285714285714285</v>
      </c>
      <c r="R18" s="209">
        <v>4</v>
      </c>
      <c r="S18" s="120"/>
    </row>
    <row r="19" spans="1:19" ht="22.5" customHeight="1">
      <c r="A19" s="157" t="s">
        <v>62</v>
      </c>
      <c r="B19" s="8" t="s">
        <v>63</v>
      </c>
      <c r="C19" s="158">
        <v>6</v>
      </c>
      <c r="D19" s="198" t="s">
        <v>30</v>
      </c>
      <c r="E19" s="77" t="s">
        <v>31</v>
      </c>
      <c r="F19" s="77" t="s">
        <v>32</v>
      </c>
      <c r="G19" s="77"/>
      <c r="H19" s="78"/>
      <c r="I19" s="76" t="s">
        <v>31</v>
      </c>
      <c r="J19" s="79" t="s">
        <v>32</v>
      </c>
      <c r="K19" s="273">
        <v>20</v>
      </c>
      <c r="L19" s="40">
        <v>32</v>
      </c>
      <c r="M19" s="40">
        <v>12</v>
      </c>
      <c r="N19" s="40">
        <v>0</v>
      </c>
      <c r="O19" s="166">
        <v>0</v>
      </c>
      <c r="P19" s="134">
        <f t="shared" si="1"/>
        <v>44</v>
      </c>
      <c r="Q19" s="135">
        <f t="shared" si="2"/>
        <v>0.15714285714285714</v>
      </c>
      <c r="R19" s="209">
        <v>5</v>
      </c>
      <c r="S19" s="120"/>
    </row>
    <row r="20" spans="1:19" ht="22.5" customHeight="1">
      <c r="A20" s="157" t="s">
        <v>54</v>
      </c>
      <c r="B20" s="8" t="s">
        <v>72</v>
      </c>
      <c r="C20" s="158">
        <v>6</v>
      </c>
      <c r="D20" s="198" t="s">
        <v>73</v>
      </c>
      <c r="E20" s="77" t="s">
        <v>74</v>
      </c>
      <c r="F20" s="77" t="s">
        <v>75</v>
      </c>
      <c r="G20" s="77" t="s">
        <v>76</v>
      </c>
      <c r="H20" s="78" t="s">
        <v>77</v>
      </c>
      <c r="I20" s="76" t="s">
        <v>74</v>
      </c>
      <c r="J20" s="79" t="s">
        <v>75</v>
      </c>
      <c r="K20" s="273">
        <v>20</v>
      </c>
      <c r="L20" s="40">
        <v>32</v>
      </c>
      <c r="M20" s="40">
        <v>0</v>
      </c>
      <c r="N20" s="40">
        <v>0</v>
      </c>
      <c r="O20" s="166">
        <v>0</v>
      </c>
      <c r="P20" s="134">
        <f t="shared" si="1"/>
        <v>32</v>
      </c>
      <c r="Q20" s="135">
        <f t="shared" si="2"/>
        <v>0.11428571428571428</v>
      </c>
      <c r="R20" s="209">
        <v>6</v>
      </c>
      <c r="S20" s="120"/>
    </row>
    <row r="21" spans="1:19" ht="22.5" customHeight="1">
      <c r="A21" s="157" t="s">
        <v>33</v>
      </c>
      <c r="B21" s="8" t="s">
        <v>34</v>
      </c>
      <c r="C21" s="158">
        <v>6</v>
      </c>
      <c r="D21" s="198" t="s">
        <v>35</v>
      </c>
      <c r="E21" s="77" t="s">
        <v>36</v>
      </c>
      <c r="F21" s="77" t="s">
        <v>37</v>
      </c>
      <c r="G21" s="77"/>
      <c r="H21" s="78"/>
      <c r="I21" s="76" t="s">
        <v>36</v>
      </c>
      <c r="J21" s="79" t="s">
        <v>37</v>
      </c>
      <c r="K21" s="273">
        <v>20</v>
      </c>
      <c r="L21" s="40">
        <v>8</v>
      </c>
      <c r="M21" s="40">
        <v>0</v>
      </c>
      <c r="N21" s="40">
        <v>0</v>
      </c>
      <c r="O21" s="166">
        <v>20</v>
      </c>
      <c r="P21" s="134">
        <f t="shared" si="1"/>
        <v>28</v>
      </c>
      <c r="Q21" s="135">
        <f t="shared" si="2"/>
        <v>0.1</v>
      </c>
      <c r="R21" s="209">
        <v>7</v>
      </c>
      <c r="S21" s="120"/>
    </row>
    <row r="22" spans="1:19" ht="22.5" customHeight="1">
      <c r="A22" s="157" t="s">
        <v>85</v>
      </c>
      <c r="B22" s="8" t="s">
        <v>86</v>
      </c>
      <c r="C22" s="158">
        <v>6</v>
      </c>
      <c r="D22" s="198" t="s">
        <v>51</v>
      </c>
      <c r="E22" s="77" t="s">
        <v>24</v>
      </c>
      <c r="F22" s="77" t="s">
        <v>25</v>
      </c>
      <c r="G22" s="77"/>
      <c r="H22" s="78"/>
      <c r="I22" s="76" t="s">
        <v>24</v>
      </c>
      <c r="J22" s="79" t="s">
        <v>25</v>
      </c>
      <c r="K22" s="273">
        <v>0</v>
      </c>
      <c r="L22" s="40">
        <v>0</v>
      </c>
      <c r="M22" s="40">
        <v>0</v>
      </c>
      <c r="N22" s="40">
        <v>0</v>
      </c>
      <c r="O22" s="166">
        <v>0</v>
      </c>
      <c r="P22" s="134">
        <f t="shared" si="1"/>
        <v>0</v>
      </c>
      <c r="Q22" s="135">
        <f t="shared" si="2"/>
        <v>0</v>
      </c>
      <c r="R22" s="209">
        <v>8</v>
      </c>
      <c r="S22" s="120"/>
    </row>
    <row r="23" spans="1:19" ht="22.5" customHeight="1">
      <c r="A23" s="157" t="s">
        <v>68</v>
      </c>
      <c r="B23" s="8" t="s">
        <v>69</v>
      </c>
      <c r="C23" s="158">
        <v>6</v>
      </c>
      <c r="D23" s="198" t="s">
        <v>35</v>
      </c>
      <c r="E23" s="77" t="s">
        <v>36</v>
      </c>
      <c r="F23" s="77" t="s">
        <v>37</v>
      </c>
      <c r="G23" s="77"/>
      <c r="H23" s="78"/>
      <c r="I23" s="76" t="s">
        <v>36</v>
      </c>
      <c r="J23" s="79" t="s">
        <v>37</v>
      </c>
      <c r="K23" s="273">
        <v>20</v>
      </c>
      <c r="L23" s="40">
        <v>0</v>
      </c>
      <c r="M23" s="40">
        <v>0</v>
      </c>
      <c r="N23" s="40">
        <v>0</v>
      </c>
      <c r="O23" s="166">
        <v>0</v>
      </c>
      <c r="P23" s="134">
        <f t="shared" si="1"/>
        <v>0</v>
      </c>
      <c r="Q23" s="135">
        <f t="shared" si="2"/>
        <v>0</v>
      </c>
      <c r="R23" s="209">
        <v>8</v>
      </c>
      <c r="S23" s="120"/>
    </row>
    <row r="24" spans="1:19" ht="22.5" customHeight="1" thickBot="1">
      <c r="A24" s="174" t="s">
        <v>70</v>
      </c>
      <c r="B24" s="33" t="s">
        <v>78</v>
      </c>
      <c r="C24" s="175">
        <v>6</v>
      </c>
      <c r="D24" s="198" t="s">
        <v>79</v>
      </c>
      <c r="E24" s="77" t="s">
        <v>80</v>
      </c>
      <c r="F24" s="77" t="s">
        <v>81</v>
      </c>
      <c r="G24" s="77"/>
      <c r="H24" s="78"/>
      <c r="I24" s="76" t="s">
        <v>70</v>
      </c>
      <c r="J24" s="79" t="s">
        <v>78</v>
      </c>
      <c r="K24" s="292">
        <v>0</v>
      </c>
      <c r="L24" s="50">
        <v>0</v>
      </c>
      <c r="M24" s="50">
        <v>0</v>
      </c>
      <c r="N24" s="50">
        <v>0</v>
      </c>
      <c r="O24" s="247">
        <v>0</v>
      </c>
      <c r="P24" s="134">
        <f t="shared" si="1"/>
        <v>0</v>
      </c>
      <c r="Q24" s="135">
        <f t="shared" si="2"/>
        <v>0</v>
      </c>
      <c r="R24" s="209">
        <v>8</v>
      </c>
      <c r="S24" s="120"/>
    </row>
    <row r="25" spans="1:19" ht="25.5" customHeight="1" hidden="1">
      <c r="A25" s="172" t="s">
        <v>49</v>
      </c>
      <c r="B25" s="17" t="s">
        <v>50</v>
      </c>
      <c r="C25" s="173">
        <v>6</v>
      </c>
      <c r="D25" s="220" t="s">
        <v>51</v>
      </c>
      <c r="E25" s="171" t="s">
        <v>24</v>
      </c>
      <c r="F25" s="171" t="s">
        <v>25</v>
      </c>
      <c r="G25" s="171" t="s">
        <v>47</v>
      </c>
      <c r="H25" s="78" t="s">
        <v>48</v>
      </c>
      <c r="I25" s="170" t="s">
        <v>24</v>
      </c>
      <c r="J25" s="243" t="s">
        <v>25</v>
      </c>
      <c r="K25" s="293"/>
      <c r="L25" s="41"/>
      <c r="M25" s="41"/>
      <c r="N25" s="41"/>
      <c r="O25" s="244"/>
      <c r="P25" s="245">
        <f t="shared" si="1"/>
        <v>0</v>
      </c>
      <c r="Q25" s="246">
        <f t="shared" si="2"/>
        <v>0</v>
      </c>
      <c r="R25" s="209">
        <v>8</v>
      </c>
      <c r="S25" s="120"/>
    </row>
    <row r="26" spans="1:19" ht="25.5" customHeight="1" hidden="1">
      <c r="A26" s="126" t="s">
        <v>82</v>
      </c>
      <c r="B26" s="22" t="s">
        <v>83</v>
      </c>
      <c r="C26" s="161">
        <v>6</v>
      </c>
      <c r="D26" s="198" t="s">
        <v>79</v>
      </c>
      <c r="E26" s="77" t="s">
        <v>84</v>
      </c>
      <c r="F26" s="77" t="s">
        <v>81</v>
      </c>
      <c r="G26" s="77"/>
      <c r="H26" s="78"/>
      <c r="I26" s="76" t="s">
        <v>82</v>
      </c>
      <c r="J26" s="79" t="s">
        <v>83</v>
      </c>
      <c r="K26" s="275"/>
      <c r="L26" s="44"/>
      <c r="M26" s="44"/>
      <c r="N26" s="44"/>
      <c r="O26" s="167"/>
      <c r="P26" s="134">
        <f t="shared" si="1"/>
        <v>0</v>
      </c>
      <c r="Q26" s="135">
        <f t="shared" si="2"/>
        <v>0</v>
      </c>
      <c r="R26" s="209">
        <v>8</v>
      </c>
      <c r="S26" s="120"/>
    </row>
    <row r="27" spans="1:19" ht="25.5" customHeight="1" hidden="1">
      <c r="A27" s="157" t="s">
        <v>52</v>
      </c>
      <c r="B27" s="8" t="s">
        <v>53</v>
      </c>
      <c r="C27" s="158">
        <v>6</v>
      </c>
      <c r="D27" s="198" t="s">
        <v>42</v>
      </c>
      <c r="E27" s="77" t="s">
        <v>54</v>
      </c>
      <c r="F27" s="77" t="s">
        <v>55</v>
      </c>
      <c r="G27" s="77" t="s">
        <v>43</v>
      </c>
      <c r="H27" s="78" t="s">
        <v>41</v>
      </c>
      <c r="I27" s="76" t="s">
        <v>43</v>
      </c>
      <c r="J27" s="79" t="s">
        <v>41</v>
      </c>
      <c r="K27" s="273"/>
      <c r="L27" s="40"/>
      <c r="M27" s="40"/>
      <c r="N27" s="40"/>
      <c r="O27" s="166"/>
      <c r="P27" s="134">
        <f t="shared" si="1"/>
        <v>0</v>
      </c>
      <c r="Q27" s="135">
        <f t="shared" si="2"/>
        <v>0</v>
      </c>
      <c r="R27" s="209">
        <v>8</v>
      </c>
      <c r="S27" s="120"/>
    </row>
    <row r="28" spans="1:19" ht="25.5" customHeight="1" hidden="1">
      <c r="A28" s="76"/>
      <c r="B28" s="77"/>
      <c r="C28" s="79"/>
      <c r="D28" s="198"/>
      <c r="E28" s="77"/>
      <c r="F28" s="77"/>
      <c r="G28" s="77"/>
      <c r="H28" s="78"/>
      <c r="I28" s="76"/>
      <c r="J28" s="79"/>
      <c r="K28" s="276"/>
      <c r="L28" s="88"/>
      <c r="M28" s="88"/>
      <c r="N28" s="88"/>
      <c r="O28" s="133"/>
      <c r="P28" s="134">
        <f t="shared" si="1"/>
        <v>0</v>
      </c>
      <c r="Q28" s="135">
        <f t="shared" si="2"/>
        <v>0</v>
      </c>
      <c r="R28" s="271"/>
      <c r="S28" s="120"/>
    </row>
    <row r="29" spans="1:19" ht="25.5" customHeight="1" hidden="1">
      <c r="A29" s="76"/>
      <c r="B29" s="77"/>
      <c r="C29" s="79"/>
      <c r="D29" s="198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1"/>
        <v>0</v>
      </c>
      <c r="Q29" s="135">
        <f t="shared" si="2"/>
        <v>0</v>
      </c>
      <c r="R29" s="271"/>
      <c r="S29" s="120"/>
    </row>
    <row r="30" spans="1:19" ht="25.5" customHeight="1" hidden="1">
      <c r="A30" s="76"/>
      <c r="B30" s="77"/>
      <c r="C30" s="79"/>
      <c r="D30" s="198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1"/>
        <v>0</v>
      </c>
      <c r="Q30" s="135">
        <f t="shared" si="2"/>
        <v>0</v>
      </c>
      <c r="R30" s="209"/>
      <c r="S30" s="120"/>
    </row>
    <row r="31" spans="1:19" ht="25.5" customHeight="1" hidden="1">
      <c r="A31" s="201" t="s">
        <v>87</v>
      </c>
      <c r="B31" s="95" t="s">
        <v>88</v>
      </c>
      <c r="C31" s="202">
        <v>6</v>
      </c>
      <c r="D31" s="163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54"/>
      <c r="Q31" s="357"/>
      <c r="R31" s="358"/>
      <c r="S31" s="120"/>
    </row>
    <row r="32" spans="1:19" ht="25.5" customHeight="1" hidden="1" thickBot="1">
      <c r="A32" s="203" t="s">
        <v>92</v>
      </c>
      <c r="B32" s="204" t="s">
        <v>93</v>
      </c>
      <c r="C32" s="205">
        <v>6</v>
      </c>
      <c r="D32" s="291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52"/>
      <c r="Q32" s="359"/>
      <c r="R32" s="360"/>
      <c r="S32" s="120"/>
    </row>
    <row r="33" spans="1:19" s="108" customFormat="1" ht="15.75" customHeight="1" hidden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47" t="s">
        <v>127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129"/>
      <c r="T34" s="129"/>
      <c r="U34" s="128"/>
      <c r="V34" s="128"/>
    </row>
    <row r="35" spans="1:19" s="108" customFormat="1" ht="60.75" customHeight="1" thickBot="1">
      <c r="A35" s="185" t="s">
        <v>0</v>
      </c>
      <c r="B35" s="186" t="s">
        <v>1</v>
      </c>
      <c r="C35" s="200" t="s">
        <v>2</v>
      </c>
      <c r="D35" s="185" t="s">
        <v>3</v>
      </c>
      <c r="E35" s="186" t="s">
        <v>4</v>
      </c>
      <c r="F35" s="186" t="s">
        <v>5</v>
      </c>
      <c r="G35" s="186" t="s">
        <v>6</v>
      </c>
      <c r="H35" s="200" t="s">
        <v>7</v>
      </c>
      <c r="I35" s="86" t="s">
        <v>8</v>
      </c>
      <c r="J35" s="54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2.5" customHeight="1">
      <c r="A36" s="191" t="s">
        <v>19</v>
      </c>
      <c r="B36" s="2" t="s">
        <v>20</v>
      </c>
      <c r="C36" s="207">
        <v>6</v>
      </c>
      <c r="D36" s="191" t="s">
        <v>21</v>
      </c>
      <c r="E36" s="2" t="s">
        <v>22</v>
      </c>
      <c r="F36" s="2" t="s">
        <v>23</v>
      </c>
      <c r="G36" s="2" t="s">
        <v>24</v>
      </c>
      <c r="H36" s="207" t="s">
        <v>25</v>
      </c>
      <c r="I36" s="1" t="s">
        <v>26</v>
      </c>
      <c r="J36" s="5" t="s">
        <v>27</v>
      </c>
      <c r="K36" s="37">
        <v>20</v>
      </c>
      <c r="L36" s="38">
        <v>40</v>
      </c>
      <c r="M36" s="38">
        <v>60</v>
      </c>
      <c r="N36" s="38">
        <v>80</v>
      </c>
      <c r="O36" s="46">
        <v>100</v>
      </c>
      <c r="P36" s="140">
        <f aca="true" t="shared" si="3" ref="P36:P53">SUM(K36:O36)</f>
        <v>300</v>
      </c>
      <c r="Q36" s="221">
        <f aca="true" t="shared" si="4" ref="Q36:Q53">P36*100/300/100</f>
        <v>1</v>
      </c>
      <c r="R36" s="215">
        <v>1</v>
      </c>
      <c r="S36" s="142"/>
    </row>
    <row r="37" spans="1:19" s="108" customFormat="1" ht="22.5" customHeight="1">
      <c r="A37" s="157" t="s">
        <v>28</v>
      </c>
      <c r="B37" s="8" t="s">
        <v>29</v>
      </c>
      <c r="C37" s="158">
        <v>6</v>
      </c>
      <c r="D37" s="157" t="s">
        <v>30</v>
      </c>
      <c r="E37" s="8" t="s">
        <v>31</v>
      </c>
      <c r="F37" s="8" t="s">
        <v>32</v>
      </c>
      <c r="G37" s="8"/>
      <c r="H37" s="158"/>
      <c r="I37" s="7" t="s">
        <v>31</v>
      </c>
      <c r="J37" s="11" t="s">
        <v>32</v>
      </c>
      <c r="K37" s="39">
        <v>20</v>
      </c>
      <c r="L37" s="40">
        <v>32</v>
      </c>
      <c r="M37" s="40">
        <v>24</v>
      </c>
      <c r="N37" s="40">
        <v>80</v>
      </c>
      <c r="O37" s="43">
        <v>100</v>
      </c>
      <c r="P37" s="144">
        <f t="shared" si="3"/>
        <v>256</v>
      </c>
      <c r="Q37" s="222">
        <f t="shared" si="4"/>
        <v>0.8533333333333333</v>
      </c>
      <c r="R37" s="146">
        <v>2</v>
      </c>
      <c r="S37" s="142"/>
    </row>
    <row r="38" spans="1:19" s="108" customFormat="1" ht="22.5" customHeight="1">
      <c r="A38" s="157" t="s">
        <v>40</v>
      </c>
      <c r="B38" s="8" t="s">
        <v>41</v>
      </c>
      <c r="C38" s="158">
        <v>5</v>
      </c>
      <c r="D38" s="157" t="s">
        <v>42</v>
      </c>
      <c r="E38" s="8" t="s">
        <v>43</v>
      </c>
      <c r="F38" s="8" t="s">
        <v>41</v>
      </c>
      <c r="G38" s="8"/>
      <c r="H38" s="158"/>
      <c r="I38" s="7" t="s">
        <v>43</v>
      </c>
      <c r="J38" s="11" t="s">
        <v>41</v>
      </c>
      <c r="K38" s="39">
        <v>20</v>
      </c>
      <c r="L38" s="40">
        <v>40</v>
      </c>
      <c r="M38" s="40">
        <v>36</v>
      </c>
      <c r="N38" s="40">
        <v>32</v>
      </c>
      <c r="O38" s="43">
        <v>0</v>
      </c>
      <c r="P38" s="144">
        <f t="shared" si="3"/>
        <v>128</v>
      </c>
      <c r="Q38" s="222">
        <f t="shared" si="4"/>
        <v>0.42666666666666664</v>
      </c>
      <c r="R38" s="146">
        <v>3</v>
      </c>
      <c r="S38" s="142"/>
    </row>
    <row r="39" spans="1:19" s="108" customFormat="1" ht="22.5" customHeight="1">
      <c r="A39" s="157" t="s">
        <v>56</v>
      </c>
      <c r="B39" s="8" t="s">
        <v>57</v>
      </c>
      <c r="C39" s="158">
        <v>6</v>
      </c>
      <c r="D39" s="157" t="s">
        <v>58</v>
      </c>
      <c r="E39" s="8" t="s">
        <v>59</v>
      </c>
      <c r="F39" s="8" t="s">
        <v>57</v>
      </c>
      <c r="G39" s="8"/>
      <c r="H39" s="158"/>
      <c r="I39" s="7" t="s">
        <v>59</v>
      </c>
      <c r="J39" s="11" t="s">
        <v>57</v>
      </c>
      <c r="K39" s="39">
        <v>20</v>
      </c>
      <c r="L39" s="40">
        <v>32</v>
      </c>
      <c r="M39" s="40">
        <v>36</v>
      </c>
      <c r="N39" s="40">
        <v>0</v>
      </c>
      <c r="O39" s="43">
        <v>20</v>
      </c>
      <c r="P39" s="144">
        <f t="shared" si="3"/>
        <v>108</v>
      </c>
      <c r="Q39" s="222">
        <f t="shared" si="4"/>
        <v>0.36</v>
      </c>
      <c r="R39" s="146">
        <v>4</v>
      </c>
      <c r="S39" s="142"/>
    </row>
    <row r="40" spans="1:19" s="108" customFormat="1" ht="22.5" customHeight="1">
      <c r="A40" s="157" t="s">
        <v>44</v>
      </c>
      <c r="B40" s="8" t="s">
        <v>45</v>
      </c>
      <c r="C40" s="158">
        <v>5</v>
      </c>
      <c r="D40" s="157" t="s">
        <v>46</v>
      </c>
      <c r="E40" s="8" t="s">
        <v>22</v>
      </c>
      <c r="F40" s="8" t="s">
        <v>23</v>
      </c>
      <c r="G40" s="8" t="s">
        <v>47</v>
      </c>
      <c r="H40" s="158" t="s">
        <v>48</v>
      </c>
      <c r="I40" s="7" t="s">
        <v>44</v>
      </c>
      <c r="J40" s="11" t="s">
        <v>45</v>
      </c>
      <c r="K40" s="39">
        <v>20</v>
      </c>
      <c r="L40" s="40">
        <v>32</v>
      </c>
      <c r="M40" s="40">
        <v>36</v>
      </c>
      <c r="N40" s="40">
        <v>0</v>
      </c>
      <c r="O40" s="43">
        <v>0</v>
      </c>
      <c r="P40" s="144">
        <f t="shared" si="3"/>
        <v>88</v>
      </c>
      <c r="Q40" s="222">
        <f t="shared" si="4"/>
        <v>0.29333333333333333</v>
      </c>
      <c r="R40" s="146">
        <v>5</v>
      </c>
      <c r="S40" s="142"/>
    </row>
    <row r="41" spans="1:19" s="108" customFormat="1" ht="22.5" customHeight="1">
      <c r="A41" s="210" t="s">
        <v>38</v>
      </c>
      <c r="B41" s="211" t="s">
        <v>39</v>
      </c>
      <c r="C41" s="212">
        <v>6</v>
      </c>
      <c r="D41" s="210" t="s">
        <v>30</v>
      </c>
      <c r="E41" s="211" t="s">
        <v>31</v>
      </c>
      <c r="F41" s="211" t="s">
        <v>32</v>
      </c>
      <c r="G41" s="211"/>
      <c r="H41" s="212"/>
      <c r="I41" s="213" t="s">
        <v>31</v>
      </c>
      <c r="J41" s="214" t="s">
        <v>32</v>
      </c>
      <c r="K41" s="47">
        <v>20</v>
      </c>
      <c r="L41" s="41">
        <v>32</v>
      </c>
      <c r="M41" s="41">
        <v>0</v>
      </c>
      <c r="N41" s="41">
        <v>16</v>
      </c>
      <c r="O41" s="42">
        <v>20</v>
      </c>
      <c r="P41" s="144">
        <f t="shared" si="3"/>
        <v>88</v>
      </c>
      <c r="Q41" s="222">
        <f t="shared" si="4"/>
        <v>0.29333333333333333</v>
      </c>
      <c r="R41" s="146">
        <v>5</v>
      </c>
      <c r="S41" s="142"/>
    </row>
    <row r="42" spans="1:19" s="108" customFormat="1" ht="22.5" customHeight="1">
      <c r="A42" s="157" t="s">
        <v>60</v>
      </c>
      <c r="B42" s="8" t="s">
        <v>61</v>
      </c>
      <c r="C42" s="158">
        <v>5</v>
      </c>
      <c r="D42" s="157" t="s">
        <v>30</v>
      </c>
      <c r="E42" s="8" t="s">
        <v>31</v>
      </c>
      <c r="F42" s="8" t="s">
        <v>32</v>
      </c>
      <c r="G42" s="8"/>
      <c r="H42" s="158"/>
      <c r="I42" s="7" t="s">
        <v>31</v>
      </c>
      <c r="J42" s="11" t="s">
        <v>32</v>
      </c>
      <c r="K42" s="39">
        <v>20</v>
      </c>
      <c r="L42" s="40">
        <v>32</v>
      </c>
      <c r="M42" s="40">
        <v>12</v>
      </c>
      <c r="N42" s="40">
        <v>0</v>
      </c>
      <c r="O42" s="43">
        <v>0</v>
      </c>
      <c r="P42" s="144">
        <f t="shared" si="3"/>
        <v>64</v>
      </c>
      <c r="Q42" s="222">
        <f t="shared" si="4"/>
        <v>0.21333333333333332</v>
      </c>
      <c r="R42" s="146">
        <v>7</v>
      </c>
      <c r="S42" s="142"/>
    </row>
    <row r="43" spans="1:19" s="108" customFormat="1" ht="22.5" customHeight="1">
      <c r="A43" s="157" t="s">
        <v>62</v>
      </c>
      <c r="B43" s="8" t="s">
        <v>63</v>
      </c>
      <c r="C43" s="158">
        <v>6</v>
      </c>
      <c r="D43" s="157" t="s">
        <v>30</v>
      </c>
      <c r="E43" s="8" t="s">
        <v>31</v>
      </c>
      <c r="F43" s="8" t="s">
        <v>32</v>
      </c>
      <c r="G43" s="8"/>
      <c r="H43" s="158"/>
      <c r="I43" s="7" t="s">
        <v>31</v>
      </c>
      <c r="J43" s="11" t="s">
        <v>32</v>
      </c>
      <c r="K43" s="39">
        <v>20</v>
      </c>
      <c r="L43" s="40">
        <v>32</v>
      </c>
      <c r="M43" s="40">
        <v>12</v>
      </c>
      <c r="N43" s="40">
        <v>0</v>
      </c>
      <c r="O43" s="43">
        <v>0</v>
      </c>
      <c r="P43" s="144">
        <f t="shared" si="3"/>
        <v>64</v>
      </c>
      <c r="Q43" s="222">
        <f t="shared" si="4"/>
        <v>0.21333333333333332</v>
      </c>
      <c r="R43" s="146">
        <v>7</v>
      </c>
      <c r="S43" s="142"/>
    </row>
    <row r="44" spans="1:19" s="108" customFormat="1" ht="22.5" customHeight="1">
      <c r="A44" s="157" t="s">
        <v>54</v>
      </c>
      <c r="B44" s="8" t="s">
        <v>72</v>
      </c>
      <c r="C44" s="158">
        <v>6</v>
      </c>
      <c r="D44" s="157" t="s">
        <v>73</v>
      </c>
      <c r="E44" s="8" t="s">
        <v>74</v>
      </c>
      <c r="F44" s="8" t="s">
        <v>75</v>
      </c>
      <c r="G44" s="8" t="s">
        <v>76</v>
      </c>
      <c r="H44" s="158" t="s">
        <v>77</v>
      </c>
      <c r="I44" s="7" t="s">
        <v>74</v>
      </c>
      <c r="J44" s="11" t="s">
        <v>75</v>
      </c>
      <c r="K44" s="39">
        <v>20</v>
      </c>
      <c r="L44" s="40">
        <v>32</v>
      </c>
      <c r="M44" s="40">
        <v>0</v>
      </c>
      <c r="N44" s="40">
        <v>0</v>
      </c>
      <c r="O44" s="43">
        <v>0</v>
      </c>
      <c r="P44" s="144">
        <f t="shared" si="3"/>
        <v>52</v>
      </c>
      <c r="Q44" s="222">
        <f t="shared" si="4"/>
        <v>0.1733333333333333</v>
      </c>
      <c r="R44" s="146">
        <v>9</v>
      </c>
      <c r="S44" s="142"/>
    </row>
    <row r="45" spans="1:19" s="108" customFormat="1" ht="22.5" customHeight="1">
      <c r="A45" s="157" t="s">
        <v>33</v>
      </c>
      <c r="B45" s="8" t="s">
        <v>34</v>
      </c>
      <c r="C45" s="158">
        <v>6</v>
      </c>
      <c r="D45" s="157" t="s">
        <v>35</v>
      </c>
      <c r="E45" s="8" t="s">
        <v>36</v>
      </c>
      <c r="F45" s="8" t="s">
        <v>37</v>
      </c>
      <c r="G45" s="8"/>
      <c r="H45" s="158"/>
      <c r="I45" s="7" t="s">
        <v>36</v>
      </c>
      <c r="J45" s="11" t="s">
        <v>37</v>
      </c>
      <c r="K45" s="39">
        <v>20</v>
      </c>
      <c r="L45" s="40">
        <v>8</v>
      </c>
      <c r="M45" s="40">
        <v>0</v>
      </c>
      <c r="N45" s="40">
        <v>0</v>
      </c>
      <c r="O45" s="43">
        <v>20</v>
      </c>
      <c r="P45" s="144">
        <f t="shared" si="3"/>
        <v>48</v>
      </c>
      <c r="Q45" s="222">
        <f t="shared" si="4"/>
        <v>0.16</v>
      </c>
      <c r="R45" s="146">
        <v>10</v>
      </c>
      <c r="S45" s="142"/>
    </row>
    <row r="46" spans="1:19" s="108" customFormat="1" ht="22.5" customHeight="1">
      <c r="A46" s="157" t="s">
        <v>68</v>
      </c>
      <c r="B46" s="8" t="s">
        <v>69</v>
      </c>
      <c r="C46" s="158">
        <v>6</v>
      </c>
      <c r="D46" s="157" t="s">
        <v>35</v>
      </c>
      <c r="E46" s="8" t="s">
        <v>36</v>
      </c>
      <c r="F46" s="8" t="s">
        <v>37</v>
      </c>
      <c r="G46" s="8"/>
      <c r="H46" s="158"/>
      <c r="I46" s="7" t="s">
        <v>36</v>
      </c>
      <c r="J46" s="11" t="s">
        <v>37</v>
      </c>
      <c r="K46" s="39">
        <v>20</v>
      </c>
      <c r="L46" s="40">
        <v>0</v>
      </c>
      <c r="M46" s="40">
        <v>0</v>
      </c>
      <c r="N46" s="40">
        <v>0</v>
      </c>
      <c r="O46" s="43">
        <v>0</v>
      </c>
      <c r="P46" s="144">
        <f t="shared" si="3"/>
        <v>20</v>
      </c>
      <c r="Q46" s="222">
        <f t="shared" si="4"/>
        <v>0.06666666666666667</v>
      </c>
      <c r="R46" s="146">
        <v>11</v>
      </c>
      <c r="S46" s="142"/>
    </row>
    <row r="47" spans="1:19" s="108" customFormat="1" ht="22.5" customHeight="1">
      <c r="A47" s="157" t="s">
        <v>85</v>
      </c>
      <c r="B47" s="8" t="s">
        <v>86</v>
      </c>
      <c r="C47" s="158">
        <v>6</v>
      </c>
      <c r="D47" s="157" t="s">
        <v>51</v>
      </c>
      <c r="E47" s="8" t="s">
        <v>24</v>
      </c>
      <c r="F47" s="8" t="s">
        <v>25</v>
      </c>
      <c r="G47" s="8"/>
      <c r="H47" s="158"/>
      <c r="I47" s="7" t="s">
        <v>24</v>
      </c>
      <c r="J47" s="11" t="s">
        <v>25</v>
      </c>
      <c r="K47" s="39">
        <v>0</v>
      </c>
      <c r="L47" s="40">
        <v>0</v>
      </c>
      <c r="M47" s="40">
        <v>0</v>
      </c>
      <c r="N47" s="40">
        <v>0</v>
      </c>
      <c r="O47" s="43">
        <v>0</v>
      </c>
      <c r="P47" s="144">
        <f t="shared" si="3"/>
        <v>0</v>
      </c>
      <c r="Q47" s="222">
        <f t="shared" si="4"/>
        <v>0</v>
      </c>
      <c r="R47" s="146">
        <v>12</v>
      </c>
      <c r="S47" s="142"/>
    </row>
    <row r="48" spans="1:19" s="108" customFormat="1" ht="22.5" customHeight="1">
      <c r="A48" s="174" t="s">
        <v>70</v>
      </c>
      <c r="B48" s="33" t="s">
        <v>78</v>
      </c>
      <c r="C48" s="175">
        <v>6</v>
      </c>
      <c r="D48" s="174" t="s">
        <v>79</v>
      </c>
      <c r="E48" s="33" t="s">
        <v>80</v>
      </c>
      <c r="F48" s="33" t="s">
        <v>81</v>
      </c>
      <c r="G48" s="33"/>
      <c r="H48" s="175"/>
      <c r="I48" s="35" t="s">
        <v>70</v>
      </c>
      <c r="J48" s="36" t="s">
        <v>78</v>
      </c>
      <c r="K48" s="49">
        <v>0</v>
      </c>
      <c r="L48" s="50">
        <v>0</v>
      </c>
      <c r="M48" s="50">
        <v>0</v>
      </c>
      <c r="N48" s="50">
        <v>0</v>
      </c>
      <c r="O48" s="51">
        <v>0</v>
      </c>
      <c r="P48" s="144">
        <f t="shared" si="3"/>
        <v>0</v>
      </c>
      <c r="Q48" s="222">
        <f t="shared" si="4"/>
        <v>0</v>
      </c>
      <c r="R48" s="146">
        <v>12</v>
      </c>
      <c r="S48" s="142"/>
    </row>
    <row r="49" spans="1:19" s="108" customFormat="1" ht="25.5" customHeight="1" hidden="1">
      <c r="A49" s="157" t="s">
        <v>64</v>
      </c>
      <c r="B49" s="8" t="s">
        <v>65</v>
      </c>
      <c r="C49" s="158">
        <v>5</v>
      </c>
      <c r="D49" s="157" t="s">
        <v>21</v>
      </c>
      <c r="E49" s="8" t="s">
        <v>24</v>
      </c>
      <c r="F49" s="8" t="s">
        <v>25</v>
      </c>
      <c r="G49" s="8" t="s">
        <v>54</v>
      </c>
      <c r="H49" s="158" t="s">
        <v>55</v>
      </c>
      <c r="I49" s="7" t="s">
        <v>66</v>
      </c>
      <c r="J49" s="11" t="s">
        <v>67</v>
      </c>
      <c r="K49" s="39"/>
      <c r="L49" s="40"/>
      <c r="M49" s="40"/>
      <c r="N49" s="40"/>
      <c r="O49" s="43"/>
      <c r="P49" s="144">
        <f t="shared" si="3"/>
        <v>0</v>
      </c>
      <c r="Q49" s="222">
        <f t="shared" si="4"/>
        <v>0</v>
      </c>
      <c r="R49" s="146"/>
      <c r="S49" s="142"/>
    </row>
    <row r="50" spans="1:19" s="108" customFormat="1" ht="25.5" customHeight="1" hidden="1">
      <c r="A50" s="157" t="s">
        <v>70</v>
      </c>
      <c r="B50" s="8" t="s">
        <v>71</v>
      </c>
      <c r="C50" s="158">
        <v>5</v>
      </c>
      <c r="D50" s="157" t="s">
        <v>30</v>
      </c>
      <c r="E50" s="8" t="s">
        <v>31</v>
      </c>
      <c r="F50" s="8" t="s">
        <v>32</v>
      </c>
      <c r="G50" s="8"/>
      <c r="H50" s="158"/>
      <c r="I50" s="7" t="s">
        <v>31</v>
      </c>
      <c r="J50" s="11" t="s">
        <v>32</v>
      </c>
      <c r="K50" s="39"/>
      <c r="L50" s="40"/>
      <c r="M50" s="40"/>
      <c r="N50" s="40"/>
      <c r="O50" s="43"/>
      <c r="P50" s="144">
        <f t="shared" si="3"/>
        <v>0</v>
      </c>
      <c r="Q50" s="222">
        <f t="shared" si="4"/>
        <v>0</v>
      </c>
      <c r="R50" s="146"/>
      <c r="S50" s="142"/>
    </row>
    <row r="51" spans="1:19" s="108" customFormat="1" ht="25.5" customHeight="1" hidden="1">
      <c r="A51" s="157" t="s">
        <v>52</v>
      </c>
      <c r="B51" s="8" t="s">
        <v>53</v>
      </c>
      <c r="C51" s="158">
        <v>6</v>
      </c>
      <c r="D51" s="157" t="s">
        <v>42</v>
      </c>
      <c r="E51" s="8" t="s">
        <v>54</v>
      </c>
      <c r="F51" s="8" t="s">
        <v>55</v>
      </c>
      <c r="G51" s="8" t="s">
        <v>43</v>
      </c>
      <c r="H51" s="158" t="s">
        <v>41</v>
      </c>
      <c r="I51" s="7" t="s">
        <v>43</v>
      </c>
      <c r="J51" s="11" t="s">
        <v>41</v>
      </c>
      <c r="K51" s="39"/>
      <c r="L51" s="40"/>
      <c r="M51" s="40"/>
      <c r="N51" s="40"/>
      <c r="O51" s="43"/>
      <c r="P51" s="144">
        <f t="shared" si="3"/>
        <v>0</v>
      </c>
      <c r="Q51" s="222">
        <f t="shared" si="4"/>
        <v>0</v>
      </c>
      <c r="R51" s="146"/>
      <c r="S51" s="142"/>
    </row>
    <row r="52" spans="1:19" s="108" customFormat="1" ht="25.5" customHeight="1" hidden="1">
      <c r="A52" s="157" t="s">
        <v>49</v>
      </c>
      <c r="B52" s="8" t="s">
        <v>50</v>
      </c>
      <c r="C52" s="158">
        <v>6</v>
      </c>
      <c r="D52" s="157" t="s">
        <v>51</v>
      </c>
      <c r="E52" s="8" t="s">
        <v>24</v>
      </c>
      <c r="F52" s="8" t="s">
        <v>25</v>
      </c>
      <c r="G52" s="8" t="s">
        <v>47</v>
      </c>
      <c r="H52" s="158" t="s">
        <v>48</v>
      </c>
      <c r="I52" s="7" t="s">
        <v>24</v>
      </c>
      <c r="J52" s="11" t="s">
        <v>25</v>
      </c>
      <c r="K52" s="39"/>
      <c r="L52" s="40"/>
      <c r="M52" s="40"/>
      <c r="N52" s="40"/>
      <c r="O52" s="43"/>
      <c r="P52" s="144">
        <f t="shared" si="3"/>
        <v>0</v>
      </c>
      <c r="Q52" s="222">
        <f t="shared" si="4"/>
        <v>0</v>
      </c>
      <c r="R52" s="146"/>
      <c r="S52" s="142"/>
    </row>
    <row r="53" spans="1:19" s="108" customFormat="1" ht="25.5" customHeight="1" hidden="1">
      <c r="A53" s="126" t="s">
        <v>82</v>
      </c>
      <c r="B53" s="22" t="s">
        <v>83</v>
      </c>
      <c r="C53" s="161">
        <v>6</v>
      </c>
      <c r="D53" s="126" t="s">
        <v>79</v>
      </c>
      <c r="E53" s="22" t="s">
        <v>84</v>
      </c>
      <c r="F53" s="22" t="s">
        <v>81</v>
      </c>
      <c r="G53" s="22"/>
      <c r="H53" s="161"/>
      <c r="I53" s="21" t="s">
        <v>82</v>
      </c>
      <c r="J53" s="25" t="s">
        <v>83</v>
      </c>
      <c r="K53" s="48"/>
      <c r="L53" s="44"/>
      <c r="M53" s="44"/>
      <c r="N53" s="44"/>
      <c r="O53" s="45"/>
      <c r="P53" s="144">
        <f t="shared" si="3"/>
        <v>0</v>
      </c>
      <c r="Q53" s="222">
        <f t="shared" si="4"/>
        <v>0</v>
      </c>
      <c r="R53" s="146"/>
      <c r="S53" s="142"/>
    </row>
    <row r="54" spans="1:19" s="108" customFormat="1" ht="25.5" customHeight="1" hidden="1">
      <c r="A54" s="76"/>
      <c r="B54" s="77"/>
      <c r="C54" s="79"/>
      <c r="D54" s="76"/>
      <c r="E54" s="77"/>
      <c r="F54" s="77"/>
      <c r="G54" s="77"/>
      <c r="H54" s="79"/>
      <c r="I54" s="198"/>
      <c r="J54" s="78"/>
      <c r="K54" s="122"/>
      <c r="L54" s="88"/>
      <c r="M54" s="88"/>
      <c r="N54" s="88"/>
      <c r="O54" s="143"/>
      <c r="P54" s="144">
        <f>SUM(K54:O54)</f>
        <v>0</v>
      </c>
      <c r="Q54" s="222">
        <f>P54*100/300/100</f>
        <v>0</v>
      </c>
      <c r="R54" s="146"/>
      <c r="S54" s="142"/>
    </row>
    <row r="55" spans="1:19" s="108" customFormat="1" ht="25.5" customHeight="1" hidden="1">
      <c r="A55" s="76"/>
      <c r="B55" s="77"/>
      <c r="C55" s="79"/>
      <c r="D55" s="76"/>
      <c r="E55" s="77"/>
      <c r="F55" s="77"/>
      <c r="G55" s="77"/>
      <c r="H55" s="79"/>
      <c r="I55" s="198"/>
      <c r="J55" s="78"/>
      <c r="K55" s="122"/>
      <c r="L55" s="88"/>
      <c r="M55" s="88"/>
      <c r="N55" s="88"/>
      <c r="O55" s="143"/>
      <c r="P55" s="144">
        <f>SUM(K55:O55)</f>
        <v>0</v>
      </c>
      <c r="Q55" s="222">
        <f>P55*100/300/100</f>
        <v>0</v>
      </c>
      <c r="R55" s="146"/>
      <c r="S55" s="142"/>
    </row>
    <row r="56" spans="1:19" s="108" customFormat="1" ht="25.5" customHeight="1" hidden="1" thickBot="1">
      <c r="A56" s="99"/>
      <c r="B56" s="100"/>
      <c r="C56" s="168"/>
      <c r="D56" s="99"/>
      <c r="E56" s="100"/>
      <c r="F56" s="100"/>
      <c r="G56" s="100"/>
      <c r="H56" s="168"/>
      <c r="I56" s="206"/>
      <c r="J56" s="101"/>
      <c r="K56" s="103"/>
      <c r="L56" s="93"/>
      <c r="M56" s="93"/>
      <c r="N56" s="93"/>
      <c r="O56" s="147"/>
      <c r="P56" s="284">
        <f>SUM(K56:O56)</f>
        <v>0</v>
      </c>
      <c r="Q56" s="294">
        <f>P56*100/300/100</f>
        <v>0</v>
      </c>
      <c r="R56" s="283"/>
      <c r="S56" s="85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223"/>
      <c r="R57" s="85"/>
      <c r="S57" s="85"/>
    </row>
  </sheetData>
  <sheetProtection password="CE88" sheet="1" objects="1" scenarios="1"/>
  <mergeCells count="6">
    <mergeCell ref="P32:R32"/>
    <mergeCell ref="A34:R34"/>
    <mergeCell ref="A1:R1"/>
    <mergeCell ref="P11:R11"/>
    <mergeCell ref="A13:R13"/>
    <mergeCell ref="P31:R3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15:P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4">
      <selection activeCell="F20" sqref="F20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47" t="s">
        <v>128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2"/>
      <c r="S1" s="107"/>
      <c r="T1" s="107"/>
      <c r="U1" s="108"/>
    </row>
    <row r="2" spans="1:19" ht="51" customHeight="1" thickBot="1">
      <c r="A2" s="185" t="s">
        <v>0</v>
      </c>
      <c r="B2" s="186" t="s">
        <v>1</v>
      </c>
      <c r="C2" s="187" t="s">
        <v>2</v>
      </c>
      <c r="D2" s="188" t="s">
        <v>3</v>
      </c>
      <c r="E2" s="189" t="s">
        <v>4</v>
      </c>
      <c r="F2" s="189" t="s">
        <v>5</v>
      </c>
      <c r="G2" s="189" t="s">
        <v>6</v>
      </c>
      <c r="H2" s="290" t="s">
        <v>7</v>
      </c>
      <c r="I2" s="188" t="s">
        <v>8</v>
      </c>
      <c r="J2" s="190" t="s">
        <v>9</v>
      </c>
      <c r="K2" s="296" t="s">
        <v>10</v>
      </c>
      <c r="L2" s="296" t="s">
        <v>11</v>
      </c>
      <c r="M2" s="296" t="s">
        <v>12</v>
      </c>
      <c r="N2" s="296" t="s">
        <v>13</v>
      </c>
      <c r="O2" s="297" t="s">
        <v>14</v>
      </c>
      <c r="P2" s="298" t="s">
        <v>15</v>
      </c>
      <c r="Q2" s="255" t="s">
        <v>118</v>
      </c>
      <c r="R2" s="139" t="s">
        <v>17</v>
      </c>
      <c r="S2" s="58"/>
    </row>
    <row r="3" spans="1:19" ht="25.5" customHeight="1">
      <c r="A3" s="191" t="s">
        <v>44</v>
      </c>
      <c r="B3" s="2" t="s">
        <v>45</v>
      </c>
      <c r="C3" s="5">
        <v>5</v>
      </c>
      <c r="D3" s="59" t="s">
        <v>46</v>
      </c>
      <c r="E3" s="60" t="s">
        <v>22</v>
      </c>
      <c r="F3" s="60" t="s">
        <v>23</v>
      </c>
      <c r="G3" s="60" t="s">
        <v>47</v>
      </c>
      <c r="H3" s="259" t="s">
        <v>48</v>
      </c>
      <c r="I3" s="59" t="s">
        <v>44</v>
      </c>
      <c r="J3" s="117" t="s">
        <v>45</v>
      </c>
      <c r="K3" s="150">
        <v>20</v>
      </c>
      <c r="L3" s="38">
        <v>40</v>
      </c>
      <c r="M3" s="38">
        <v>60</v>
      </c>
      <c r="N3" s="38">
        <v>80</v>
      </c>
      <c r="O3" s="6">
        <v>0</v>
      </c>
      <c r="P3" s="118">
        <f>SUM(K3:O3)</f>
        <v>200</v>
      </c>
      <c r="Q3" s="119">
        <f aca="true" t="shared" si="0" ref="Q3:Q11">P3*100/200/100</f>
        <v>1</v>
      </c>
      <c r="R3" s="208">
        <v>1</v>
      </c>
      <c r="S3" s="120"/>
    </row>
    <row r="4" spans="1:19" ht="25.5" customHeight="1">
      <c r="A4" s="157" t="s">
        <v>40</v>
      </c>
      <c r="B4" s="8" t="s">
        <v>41</v>
      </c>
      <c r="C4" s="11">
        <v>5</v>
      </c>
      <c r="D4" s="76" t="s">
        <v>42</v>
      </c>
      <c r="E4" s="77" t="s">
        <v>43</v>
      </c>
      <c r="F4" s="77" t="s">
        <v>41</v>
      </c>
      <c r="G4" s="77"/>
      <c r="H4" s="78"/>
      <c r="I4" s="76" t="s">
        <v>43</v>
      </c>
      <c r="J4" s="79" t="s">
        <v>41</v>
      </c>
      <c r="K4" s="151">
        <v>20</v>
      </c>
      <c r="L4" s="40">
        <v>40</v>
      </c>
      <c r="M4" s="40">
        <v>60</v>
      </c>
      <c r="N4" s="40">
        <v>16</v>
      </c>
      <c r="O4" s="12">
        <v>20</v>
      </c>
      <c r="P4" s="124">
        <f>SUM(K4:O4)</f>
        <v>156</v>
      </c>
      <c r="Q4" s="125">
        <f t="shared" si="0"/>
        <v>0.78</v>
      </c>
      <c r="R4" s="209">
        <v>2</v>
      </c>
      <c r="S4" s="120"/>
    </row>
    <row r="5" spans="1:19" ht="25.5" customHeight="1">
      <c r="A5" s="157" t="s">
        <v>64</v>
      </c>
      <c r="B5" s="8" t="s">
        <v>65</v>
      </c>
      <c r="C5" s="11">
        <v>5</v>
      </c>
      <c r="D5" s="76" t="s">
        <v>21</v>
      </c>
      <c r="E5" s="77" t="s">
        <v>24</v>
      </c>
      <c r="F5" s="77" t="s">
        <v>25</v>
      </c>
      <c r="G5" s="77" t="s">
        <v>54</v>
      </c>
      <c r="H5" s="78" t="s">
        <v>55</v>
      </c>
      <c r="I5" s="76" t="s">
        <v>66</v>
      </c>
      <c r="J5" s="79" t="s">
        <v>67</v>
      </c>
      <c r="K5" s="151">
        <v>20</v>
      </c>
      <c r="L5" s="40">
        <v>40</v>
      </c>
      <c r="M5" s="40">
        <v>0</v>
      </c>
      <c r="N5" s="40">
        <v>0</v>
      </c>
      <c r="O5" s="12">
        <v>0</v>
      </c>
      <c r="P5" s="124">
        <f>SUM(K5:O5)</f>
        <v>60</v>
      </c>
      <c r="Q5" s="125">
        <f t="shared" si="0"/>
        <v>0.3</v>
      </c>
      <c r="R5" s="209">
        <v>3</v>
      </c>
      <c r="S5" s="120"/>
    </row>
    <row r="6" spans="1:19" ht="25.5" customHeight="1" hidden="1">
      <c r="A6" s="157" t="s">
        <v>60</v>
      </c>
      <c r="B6" s="8" t="s">
        <v>61</v>
      </c>
      <c r="C6" s="11">
        <v>5</v>
      </c>
      <c r="D6" s="76" t="s">
        <v>30</v>
      </c>
      <c r="E6" s="77" t="s">
        <v>31</v>
      </c>
      <c r="F6" s="77" t="s">
        <v>32</v>
      </c>
      <c r="G6" s="77"/>
      <c r="H6" s="78"/>
      <c r="I6" s="76" t="s">
        <v>31</v>
      </c>
      <c r="J6" s="79" t="s">
        <v>32</v>
      </c>
      <c r="K6" s="151"/>
      <c r="L6" s="40"/>
      <c r="M6" s="40"/>
      <c r="N6" s="40"/>
      <c r="O6" s="12"/>
      <c r="P6" s="124">
        <f aca="true" t="shared" si="1" ref="P6:P11">SUM(K6:N6)</f>
        <v>0</v>
      </c>
      <c r="Q6" s="125">
        <f t="shared" si="0"/>
        <v>0</v>
      </c>
      <c r="R6" s="209"/>
      <c r="S6" s="120"/>
    </row>
    <row r="7" spans="1:19" ht="25.5" customHeight="1" hidden="1">
      <c r="A7" s="157" t="s">
        <v>70</v>
      </c>
      <c r="B7" s="8" t="s">
        <v>71</v>
      </c>
      <c r="C7" s="11">
        <v>5</v>
      </c>
      <c r="D7" s="76" t="s">
        <v>30</v>
      </c>
      <c r="E7" s="77" t="s">
        <v>31</v>
      </c>
      <c r="F7" s="77" t="s">
        <v>32</v>
      </c>
      <c r="G7" s="77"/>
      <c r="H7" s="78"/>
      <c r="I7" s="76" t="s">
        <v>31</v>
      </c>
      <c r="J7" s="79" t="s">
        <v>32</v>
      </c>
      <c r="K7" s="151"/>
      <c r="L7" s="40"/>
      <c r="M7" s="40"/>
      <c r="N7" s="40"/>
      <c r="O7" s="12"/>
      <c r="P7" s="124">
        <f t="shared" si="1"/>
        <v>0</v>
      </c>
      <c r="Q7" s="125">
        <f t="shared" si="0"/>
        <v>0</v>
      </c>
      <c r="R7" s="209"/>
      <c r="S7" s="120"/>
    </row>
    <row r="8" spans="1:19" ht="25.5" customHeight="1" hidden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 t="shared" si="1"/>
        <v>0</v>
      </c>
      <c r="Q8" s="125">
        <f t="shared" si="0"/>
        <v>0</v>
      </c>
      <c r="R8" s="209"/>
      <c r="S8" s="120"/>
    </row>
    <row r="9" spans="1:19" ht="25.5" customHeight="1" hidden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 t="shared" si="1"/>
        <v>0</v>
      </c>
      <c r="Q9" s="125">
        <f t="shared" si="0"/>
        <v>0</v>
      </c>
      <c r="R9" s="209"/>
      <c r="S9" s="120"/>
    </row>
    <row r="10" spans="1:19" ht="25.5" customHeight="1" hidden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 t="shared" si="1"/>
        <v>0</v>
      </c>
      <c r="Q10" s="125">
        <f t="shared" si="0"/>
        <v>0</v>
      </c>
      <c r="R10" s="209"/>
      <c r="S10" s="120"/>
    </row>
    <row r="11" spans="1:19" ht="25.5" customHeight="1" hidden="1" thickBot="1">
      <c r="A11" s="192" t="s">
        <v>70</v>
      </c>
      <c r="B11" s="193" t="s">
        <v>94</v>
      </c>
      <c r="C11" s="194">
        <v>5</v>
      </c>
      <c r="D11" s="195" t="s">
        <v>30</v>
      </c>
      <c r="E11" s="193" t="s">
        <v>31</v>
      </c>
      <c r="F11" s="193" t="s">
        <v>32</v>
      </c>
      <c r="G11" s="193"/>
      <c r="H11" s="248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00">
        <f t="shared" si="1"/>
        <v>0</v>
      </c>
      <c r="Q11" s="301">
        <f t="shared" si="0"/>
        <v>0</v>
      </c>
      <c r="R11" s="302"/>
      <c r="S11" s="120"/>
    </row>
    <row r="12" spans="1:19" s="128" customFormat="1" ht="12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47" t="s">
        <v>129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306" t="s">
        <v>10</v>
      </c>
      <c r="L14" s="296" t="s">
        <v>11</v>
      </c>
      <c r="M14" s="296" t="s">
        <v>12</v>
      </c>
      <c r="N14" s="296" t="s">
        <v>13</v>
      </c>
      <c r="O14" s="307" t="s">
        <v>14</v>
      </c>
      <c r="P14" s="305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19</v>
      </c>
      <c r="B15" s="155" t="s">
        <v>20</v>
      </c>
      <c r="C15" s="162">
        <v>6</v>
      </c>
      <c r="D15" s="59" t="s">
        <v>21</v>
      </c>
      <c r="E15" s="60" t="s">
        <v>22</v>
      </c>
      <c r="F15" s="60" t="s">
        <v>23</v>
      </c>
      <c r="G15" s="60" t="s">
        <v>24</v>
      </c>
      <c r="H15" s="259" t="s">
        <v>25</v>
      </c>
      <c r="I15" s="59" t="s">
        <v>26</v>
      </c>
      <c r="J15" s="117" t="s">
        <v>27</v>
      </c>
      <c r="K15" s="308">
        <v>20</v>
      </c>
      <c r="L15" s="164">
        <v>40</v>
      </c>
      <c r="M15" s="164">
        <v>60</v>
      </c>
      <c r="N15" s="164">
        <v>80</v>
      </c>
      <c r="O15" s="165">
        <v>100</v>
      </c>
      <c r="P15" s="131">
        <f aca="true" t="shared" si="2" ref="P15:P32">SUM(L15:O15)</f>
        <v>280</v>
      </c>
      <c r="Q15" s="132">
        <f aca="true" t="shared" si="3" ref="Q15:Q32">P15*100/280/100</f>
        <v>1</v>
      </c>
      <c r="R15" s="208">
        <v>1</v>
      </c>
      <c r="S15" s="120"/>
    </row>
    <row r="16" spans="1:19" ht="25.5" customHeight="1">
      <c r="A16" s="157" t="s">
        <v>28</v>
      </c>
      <c r="B16" s="8" t="s">
        <v>29</v>
      </c>
      <c r="C16" s="11">
        <v>6</v>
      </c>
      <c r="D16" s="76" t="s">
        <v>30</v>
      </c>
      <c r="E16" s="77" t="s">
        <v>31</v>
      </c>
      <c r="F16" s="77" t="s">
        <v>32</v>
      </c>
      <c r="G16" s="77"/>
      <c r="H16" s="78"/>
      <c r="I16" s="76" t="s">
        <v>31</v>
      </c>
      <c r="J16" s="79" t="s">
        <v>32</v>
      </c>
      <c r="K16" s="309">
        <v>20</v>
      </c>
      <c r="L16" s="40">
        <v>40</v>
      </c>
      <c r="M16" s="40">
        <v>60</v>
      </c>
      <c r="N16" s="40">
        <v>80</v>
      </c>
      <c r="O16" s="166">
        <v>80</v>
      </c>
      <c r="P16" s="134">
        <f t="shared" si="2"/>
        <v>260</v>
      </c>
      <c r="Q16" s="135">
        <f t="shared" si="3"/>
        <v>0.9285714285714286</v>
      </c>
      <c r="R16" s="209">
        <v>2</v>
      </c>
      <c r="S16" s="120"/>
    </row>
    <row r="17" spans="1:19" ht="25.5" customHeight="1">
      <c r="A17" s="157" t="s">
        <v>52</v>
      </c>
      <c r="B17" s="8" t="s">
        <v>53</v>
      </c>
      <c r="C17" s="11">
        <v>6</v>
      </c>
      <c r="D17" s="76" t="s">
        <v>42</v>
      </c>
      <c r="E17" s="77" t="s">
        <v>54</v>
      </c>
      <c r="F17" s="77" t="s">
        <v>55</v>
      </c>
      <c r="G17" s="77" t="s">
        <v>43</v>
      </c>
      <c r="H17" s="78" t="s">
        <v>41</v>
      </c>
      <c r="I17" s="76" t="s">
        <v>43</v>
      </c>
      <c r="J17" s="79" t="s">
        <v>41</v>
      </c>
      <c r="K17" s="309">
        <v>20</v>
      </c>
      <c r="L17" s="40">
        <v>40</v>
      </c>
      <c r="M17" s="40">
        <v>60</v>
      </c>
      <c r="N17" s="40">
        <v>64</v>
      </c>
      <c r="O17" s="166">
        <v>0</v>
      </c>
      <c r="P17" s="134">
        <f t="shared" si="2"/>
        <v>164</v>
      </c>
      <c r="Q17" s="135">
        <f t="shared" si="3"/>
        <v>0.5857142857142857</v>
      </c>
      <c r="R17" s="209">
        <v>3</v>
      </c>
      <c r="S17" s="120"/>
    </row>
    <row r="18" spans="1:19" ht="25.5" customHeight="1">
      <c r="A18" s="157" t="s">
        <v>56</v>
      </c>
      <c r="B18" s="8" t="s">
        <v>57</v>
      </c>
      <c r="C18" s="11">
        <v>6</v>
      </c>
      <c r="D18" s="76" t="s">
        <v>58</v>
      </c>
      <c r="E18" s="77" t="s">
        <v>59</v>
      </c>
      <c r="F18" s="77" t="s">
        <v>57</v>
      </c>
      <c r="G18" s="77"/>
      <c r="H18" s="78"/>
      <c r="I18" s="76" t="s">
        <v>59</v>
      </c>
      <c r="J18" s="79" t="s">
        <v>57</v>
      </c>
      <c r="K18" s="309">
        <v>20</v>
      </c>
      <c r="L18" s="40">
        <v>40</v>
      </c>
      <c r="M18" s="40">
        <v>60</v>
      </c>
      <c r="N18" s="40">
        <v>16</v>
      </c>
      <c r="O18" s="166">
        <v>0</v>
      </c>
      <c r="P18" s="134">
        <f t="shared" si="2"/>
        <v>116</v>
      </c>
      <c r="Q18" s="135">
        <f t="shared" si="3"/>
        <v>0.4142857142857143</v>
      </c>
      <c r="R18" s="209">
        <v>4</v>
      </c>
      <c r="S18" s="120"/>
    </row>
    <row r="19" spans="1:19" ht="25.5" customHeight="1">
      <c r="A19" s="157" t="s">
        <v>85</v>
      </c>
      <c r="B19" s="8" t="s">
        <v>86</v>
      </c>
      <c r="C19" s="11">
        <v>6</v>
      </c>
      <c r="D19" s="76" t="s">
        <v>51</v>
      </c>
      <c r="E19" s="77" t="s">
        <v>24</v>
      </c>
      <c r="F19" s="77" t="s">
        <v>25</v>
      </c>
      <c r="G19" s="77"/>
      <c r="H19" s="78"/>
      <c r="I19" s="76" t="s">
        <v>24</v>
      </c>
      <c r="J19" s="79" t="s">
        <v>25</v>
      </c>
      <c r="K19" s="309">
        <v>20</v>
      </c>
      <c r="L19" s="40">
        <v>40</v>
      </c>
      <c r="M19" s="40">
        <v>36</v>
      </c>
      <c r="N19" s="40">
        <v>0</v>
      </c>
      <c r="O19" s="166">
        <v>0</v>
      </c>
      <c r="P19" s="134">
        <f t="shared" si="2"/>
        <v>76</v>
      </c>
      <c r="Q19" s="135">
        <f t="shared" si="3"/>
        <v>0.2714285714285714</v>
      </c>
      <c r="R19" s="209">
        <v>5</v>
      </c>
      <c r="S19" s="120"/>
    </row>
    <row r="20" spans="1:19" ht="25.5" customHeight="1">
      <c r="A20" s="157" t="s">
        <v>62</v>
      </c>
      <c r="B20" s="8" t="s">
        <v>63</v>
      </c>
      <c r="C20" s="11">
        <v>6</v>
      </c>
      <c r="D20" s="76" t="s">
        <v>30</v>
      </c>
      <c r="E20" s="77" t="s">
        <v>31</v>
      </c>
      <c r="F20" s="77" t="s">
        <v>32</v>
      </c>
      <c r="G20" s="77"/>
      <c r="H20" s="78"/>
      <c r="I20" s="76" t="s">
        <v>31</v>
      </c>
      <c r="J20" s="79" t="s">
        <v>32</v>
      </c>
      <c r="K20" s="309">
        <v>20</v>
      </c>
      <c r="L20" s="40">
        <v>32</v>
      </c>
      <c r="M20" s="40">
        <v>12</v>
      </c>
      <c r="N20" s="40">
        <v>16</v>
      </c>
      <c r="O20" s="166">
        <v>0</v>
      </c>
      <c r="P20" s="134">
        <f t="shared" si="2"/>
        <v>60</v>
      </c>
      <c r="Q20" s="135">
        <f t="shared" si="3"/>
        <v>0.21428571428571427</v>
      </c>
      <c r="R20" s="209">
        <v>6</v>
      </c>
      <c r="S20" s="120"/>
    </row>
    <row r="21" spans="1:19" ht="25.5" customHeight="1">
      <c r="A21" s="159" t="s">
        <v>38</v>
      </c>
      <c r="B21" s="13" t="s">
        <v>39</v>
      </c>
      <c r="C21" s="16">
        <v>6</v>
      </c>
      <c r="D21" s="67" t="s">
        <v>30</v>
      </c>
      <c r="E21" s="68" t="s">
        <v>31</v>
      </c>
      <c r="F21" s="68" t="s">
        <v>32</v>
      </c>
      <c r="G21" s="68"/>
      <c r="H21" s="69"/>
      <c r="I21" s="67" t="s">
        <v>31</v>
      </c>
      <c r="J21" s="121" t="s">
        <v>32</v>
      </c>
      <c r="K21" s="310">
        <v>20</v>
      </c>
      <c r="L21" s="40">
        <v>32</v>
      </c>
      <c r="M21" s="40">
        <v>12</v>
      </c>
      <c r="N21" s="40">
        <v>0</v>
      </c>
      <c r="O21" s="166">
        <v>0</v>
      </c>
      <c r="P21" s="134">
        <f t="shared" si="2"/>
        <v>44</v>
      </c>
      <c r="Q21" s="135">
        <f t="shared" si="3"/>
        <v>0.15714285714285714</v>
      </c>
      <c r="R21" s="209">
        <v>7</v>
      </c>
      <c r="S21" s="120"/>
    </row>
    <row r="22" spans="1:19" ht="25.5" customHeight="1">
      <c r="A22" s="157" t="s">
        <v>49</v>
      </c>
      <c r="B22" s="8" t="s">
        <v>50</v>
      </c>
      <c r="C22" s="11">
        <v>6</v>
      </c>
      <c r="D22" s="76" t="s">
        <v>51</v>
      </c>
      <c r="E22" s="77" t="s">
        <v>24</v>
      </c>
      <c r="F22" s="77" t="s">
        <v>25</v>
      </c>
      <c r="G22" s="77" t="s">
        <v>47</v>
      </c>
      <c r="H22" s="78" t="s">
        <v>48</v>
      </c>
      <c r="I22" s="76" t="s">
        <v>24</v>
      </c>
      <c r="J22" s="79" t="s">
        <v>25</v>
      </c>
      <c r="K22" s="309">
        <v>20</v>
      </c>
      <c r="L22" s="40">
        <v>40</v>
      </c>
      <c r="M22" s="40">
        <v>0</v>
      </c>
      <c r="N22" s="40">
        <v>0</v>
      </c>
      <c r="O22" s="166">
        <v>0</v>
      </c>
      <c r="P22" s="134">
        <f t="shared" si="2"/>
        <v>40</v>
      </c>
      <c r="Q22" s="135">
        <f t="shared" si="3"/>
        <v>0.14285714285714288</v>
      </c>
      <c r="R22" s="209">
        <v>8</v>
      </c>
      <c r="S22" s="120"/>
    </row>
    <row r="23" spans="1:19" ht="25.5" customHeight="1">
      <c r="A23" s="157" t="s">
        <v>140</v>
      </c>
      <c r="B23" s="8" t="s">
        <v>141</v>
      </c>
      <c r="C23" s="11">
        <v>6</v>
      </c>
      <c r="D23" s="76" t="s">
        <v>143</v>
      </c>
      <c r="E23" s="77" t="s">
        <v>144</v>
      </c>
      <c r="F23" s="77" t="s">
        <v>145</v>
      </c>
      <c r="G23" s="77"/>
      <c r="H23" s="78"/>
      <c r="I23" s="76" t="s">
        <v>144</v>
      </c>
      <c r="J23" s="79" t="s">
        <v>145</v>
      </c>
      <c r="K23" s="324">
        <v>20</v>
      </c>
      <c r="L23" s="320">
        <v>40</v>
      </c>
      <c r="M23" s="320">
        <v>0</v>
      </c>
      <c r="N23" s="320">
        <v>0</v>
      </c>
      <c r="O23" s="326">
        <v>0</v>
      </c>
      <c r="P23" s="134">
        <f t="shared" si="2"/>
        <v>40</v>
      </c>
      <c r="Q23" s="135">
        <f t="shared" si="3"/>
        <v>0.14285714285714288</v>
      </c>
      <c r="R23" s="209">
        <v>8</v>
      </c>
      <c r="S23" s="120"/>
    </row>
    <row r="24" spans="1:19" ht="25.5" customHeight="1">
      <c r="A24" s="157" t="s">
        <v>54</v>
      </c>
      <c r="B24" s="8" t="s">
        <v>72</v>
      </c>
      <c r="C24" s="11">
        <v>6</v>
      </c>
      <c r="D24" s="76" t="s">
        <v>73</v>
      </c>
      <c r="E24" s="77" t="s">
        <v>74</v>
      </c>
      <c r="F24" s="77" t="s">
        <v>75</v>
      </c>
      <c r="G24" s="77" t="s">
        <v>76</v>
      </c>
      <c r="H24" s="78" t="s">
        <v>77</v>
      </c>
      <c r="I24" s="76" t="s">
        <v>74</v>
      </c>
      <c r="J24" s="79" t="s">
        <v>75</v>
      </c>
      <c r="K24" s="309">
        <v>20</v>
      </c>
      <c r="L24" s="40">
        <v>24</v>
      </c>
      <c r="M24" s="40">
        <v>12</v>
      </c>
      <c r="N24" s="40">
        <v>0</v>
      </c>
      <c r="O24" s="166">
        <v>0</v>
      </c>
      <c r="P24" s="134">
        <f t="shared" si="2"/>
        <v>36</v>
      </c>
      <c r="Q24" s="135">
        <f t="shared" si="3"/>
        <v>0.1285714285714286</v>
      </c>
      <c r="R24" s="209">
        <v>10</v>
      </c>
      <c r="S24" s="120"/>
    </row>
    <row r="25" spans="1:19" ht="25.5" customHeight="1" hidden="1">
      <c r="A25" s="157" t="s">
        <v>68</v>
      </c>
      <c r="B25" s="8" t="s">
        <v>69</v>
      </c>
      <c r="C25" s="11">
        <v>6</v>
      </c>
      <c r="D25" s="76" t="s">
        <v>35</v>
      </c>
      <c r="E25" s="77" t="s">
        <v>36</v>
      </c>
      <c r="F25" s="77" t="s">
        <v>37</v>
      </c>
      <c r="G25" s="77"/>
      <c r="H25" s="78"/>
      <c r="I25" s="76" t="s">
        <v>36</v>
      </c>
      <c r="J25" s="79" t="s">
        <v>37</v>
      </c>
      <c r="K25" s="309"/>
      <c r="L25" s="40"/>
      <c r="M25" s="40"/>
      <c r="N25" s="40"/>
      <c r="O25" s="166"/>
      <c r="P25" s="134">
        <f t="shared" si="2"/>
        <v>0</v>
      </c>
      <c r="Q25" s="135">
        <f t="shared" si="3"/>
        <v>0</v>
      </c>
      <c r="R25" s="209"/>
      <c r="S25" s="120"/>
    </row>
    <row r="26" spans="1:19" ht="25.5" customHeight="1" hidden="1">
      <c r="A26" s="126" t="s">
        <v>33</v>
      </c>
      <c r="B26" s="22" t="s">
        <v>34</v>
      </c>
      <c r="C26" s="25">
        <v>6</v>
      </c>
      <c r="D26" s="76" t="s">
        <v>35</v>
      </c>
      <c r="E26" s="77" t="s">
        <v>36</v>
      </c>
      <c r="F26" s="77" t="s">
        <v>37</v>
      </c>
      <c r="G26" s="77"/>
      <c r="H26" s="78"/>
      <c r="I26" s="76" t="s">
        <v>36</v>
      </c>
      <c r="J26" s="79" t="s">
        <v>37</v>
      </c>
      <c r="K26" s="311"/>
      <c r="L26" s="44"/>
      <c r="M26" s="44"/>
      <c r="N26" s="44"/>
      <c r="O26" s="167"/>
      <c r="P26" s="134">
        <f t="shared" si="2"/>
        <v>0</v>
      </c>
      <c r="Q26" s="135">
        <f t="shared" si="3"/>
        <v>0</v>
      </c>
      <c r="R26" s="209"/>
      <c r="S26" s="120"/>
    </row>
    <row r="27" spans="1:19" ht="25.5" customHeight="1" hidden="1">
      <c r="A27" s="126" t="s">
        <v>82</v>
      </c>
      <c r="B27" s="22" t="s">
        <v>83</v>
      </c>
      <c r="C27" s="25">
        <v>6</v>
      </c>
      <c r="D27" s="76" t="s">
        <v>79</v>
      </c>
      <c r="E27" s="77" t="s">
        <v>84</v>
      </c>
      <c r="F27" s="77" t="s">
        <v>81</v>
      </c>
      <c r="G27" s="77"/>
      <c r="H27" s="78"/>
      <c r="I27" s="76" t="s">
        <v>82</v>
      </c>
      <c r="J27" s="79" t="s">
        <v>83</v>
      </c>
      <c r="K27" s="311"/>
      <c r="L27" s="44"/>
      <c r="M27" s="44"/>
      <c r="N27" s="44"/>
      <c r="O27" s="167"/>
      <c r="P27" s="134">
        <f t="shared" si="2"/>
        <v>0</v>
      </c>
      <c r="Q27" s="135">
        <f t="shared" si="3"/>
        <v>0</v>
      </c>
      <c r="R27" s="209"/>
      <c r="S27" s="120"/>
    </row>
    <row r="28" spans="1:19" ht="25.5" customHeight="1" hidden="1">
      <c r="A28" s="76" t="s">
        <v>70</v>
      </c>
      <c r="B28" s="77" t="s">
        <v>78</v>
      </c>
      <c r="C28" s="78">
        <v>6</v>
      </c>
      <c r="D28" s="76" t="s">
        <v>79</v>
      </c>
      <c r="E28" s="77" t="s">
        <v>80</v>
      </c>
      <c r="F28" s="77" t="s">
        <v>81</v>
      </c>
      <c r="G28" s="77"/>
      <c r="H28" s="78"/>
      <c r="I28" s="76" t="s">
        <v>70</v>
      </c>
      <c r="J28" s="79" t="s">
        <v>78</v>
      </c>
      <c r="K28" s="323"/>
      <c r="L28" s="319"/>
      <c r="M28" s="319"/>
      <c r="N28" s="319"/>
      <c r="O28" s="325"/>
      <c r="P28" s="134">
        <f t="shared" si="2"/>
        <v>0</v>
      </c>
      <c r="Q28" s="135">
        <f t="shared" si="3"/>
        <v>0</v>
      </c>
      <c r="R28" s="271"/>
      <c r="S28" s="120"/>
    </row>
    <row r="29" spans="1:19" ht="25.5" customHeight="1" hidden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312"/>
      <c r="L29" s="88"/>
      <c r="M29" s="88"/>
      <c r="N29" s="88"/>
      <c r="O29" s="133"/>
      <c r="P29" s="134">
        <f t="shared" si="2"/>
        <v>0</v>
      </c>
      <c r="Q29" s="135">
        <f t="shared" si="3"/>
        <v>0</v>
      </c>
      <c r="R29" s="271"/>
      <c r="S29" s="120"/>
    </row>
    <row r="30" spans="1:19" ht="25.5" customHeight="1" hidden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312"/>
      <c r="L30" s="88"/>
      <c r="M30" s="88"/>
      <c r="N30" s="88"/>
      <c r="O30" s="133"/>
      <c r="P30" s="134">
        <f t="shared" si="2"/>
        <v>0</v>
      </c>
      <c r="Q30" s="135">
        <f t="shared" si="3"/>
        <v>0</v>
      </c>
      <c r="R30" s="209"/>
      <c r="S30" s="120"/>
    </row>
    <row r="31" spans="1:19" ht="25.5" customHeight="1" hidden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313"/>
      <c r="L31" s="136"/>
      <c r="M31" s="136"/>
      <c r="N31" s="136"/>
      <c r="O31" s="314"/>
      <c r="P31" s="134">
        <f t="shared" si="2"/>
        <v>0</v>
      </c>
      <c r="Q31" s="135">
        <f t="shared" si="3"/>
        <v>0</v>
      </c>
      <c r="R31" s="209"/>
      <c r="S31" s="120"/>
    </row>
    <row r="32" spans="1:19" ht="25.5" customHeight="1" hidden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315"/>
      <c r="L32" s="281"/>
      <c r="M32" s="281"/>
      <c r="N32" s="281"/>
      <c r="O32" s="316"/>
      <c r="P32" s="303">
        <f t="shared" si="2"/>
        <v>0</v>
      </c>
      <c r="Q32" s="304">
        <f t="shared" si="3"/>
        <v>0</v>
      </c>
      <c r="R32" s="302"/>
      <c r="S32" s="120"/>
    </row>
    <row r="33" spans="1:19" s="108" customFormat="1" ht="15.7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47" t="s">
        <v>130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91" t="s">
        <v>26</v>
      </c>
      <c r="J36" s="207" t="s">
        <v>27</v>
      </c>
      <c r="K36" s="150">
        <v>20</v>
      </c>
      <c r="L36" s="38">
        <v>40</v>
      </c>
      <c r="M36" s="38">
        <v>60</v>
      </c>
      <c r="N36" s="38">
        <v>80</v>
      </c>
      <c r="O36" s="46">
        <v>100</v>
      </c>
      <c r="P36" s="140">
        <f aca="true" t="shared" si="4" ref="P36:P56">SUM(K36:O36)</f>
        <v>300</v>
      </c>
      <c r="Q36" s="221">
        <f aca="true" t="shared" si="5" ref="Q36:Q56">P36*100/300/100</f>
        <v>1</v>
      </c>
      <c r="R36" s="215">
        <v>1</v>
      </c>
      <c r="S36" s="142"/>
    </row>
    <row r="37" spans="1:19" s="108" customFormat="1" ht="25.5" customHeight="1">
      <c r="A37" s="157" t="s">
        <v>28</v>
      </c>
      <c r="B37" s="8" t="s">
        <v>29</v>
      </c>
      <c r="C37" s="9">
        <v>6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>
        <v>20</v>
      </c>
      <c r="L37" s="40">
        <v>40</v>
      </c>
      <c r="M37" s="40">
        <v>60</v>
      </c>
      <c r="N37" s="40">
        <v>80</v>
      </c>
      <c r="O37" s="43">
        <v>80</v>
      </c>
      <c r="P37" s="144">
        <f t="shared" si="4"/>
        <v>280</v>
      </c>
      <c r="Q37" s="222">
        <f t="shared" si="5"/>
        <v>0.9333333333333332</v>
      </c>
      <c r="R37" s="146">
        <v>2</v>
      </c>
      <c r="S37" s="142"/>
    </row>
    <row r="38" spans="1:19" s="108" customFormat="1" ht="25.5" customHeight="1">
      <c r="A38" s="157" t="s">
        <v>44</v>
      </c>
      <c r="B38" s="8" t="s">
        <v>45</v>
      </c>
      <c r="C38" s="9">
        <v>5</v>
      </c>
      <c r="D38" s="10" t="s">
        <v>46</v>
      </c>
      <c r="E38" s="8" t="s">
        <v>22</v>
      </c>
      <c r="F38" s="8" t="s">
        <v>23</v>
      </c>
      <c r="G38" s="8" t="s">
        <v>47</v>
      </c>
      <c r="H38" s="11" t="s">
        <v>48</v>
      </c>
      <c r="I38" s="157" t="s">
        <v>44</v>
      </c>
      <c r="J38" s="158" t="s">
        <v>45</v>
      </c>
      <c r="K38" s="151">
        <v>20</v>
      </c>
      <c r="L38" s="40">
        <v>40</v>
      </c>
      <c r="M38" s="40">
        <v>60</v>
      </c>
      <c r="N38" s="40">
        <v>80</v>
      </c>
      <c r="O38" s="43">
        <v>0</v>
      </c>
      <c r="P38" s="144">
        <f t="shared" si="4"/>
        <v>200</v>
      </c>
      <c r="Q38" s="222">
        <f t="shared" si="5"/>
        <v>0.6666666666666667</v>
      </c>
      <c r="R38" s="146">
        <v>3</v>
      </c>
      <c r="S38" s="142"/>
    </row>
    <row r="39" spans="1:19" s="108" customFormat="1" ht="25.5" customHeight="1">
      <c r="A39" s="157" t="s">
        <v>52</v>
      </c>
      <c r="B39" s="8" t="s">
        <v>53</v>
      </c>
      <c r="C39" s="9">
        <v>6</v>
      </c>
      <c r="D39" s="10" t="s">
        <v>42</v>
      </c>
      <c r="E39" s="8" t="s">
        <v>54</v>
      </c>
      <c r="F39" s="8" t="s">
        <v>55</v>
      </c>
      <c r="G39" s="8" t="s">
        <v>43</v>
      </c>
      <c r="H39" s="11" t="s">
        <v>41</v>
      </c>
      <c r="I39" s="157" t="s">
        <v>43</v>
      </c>
      <c r="J39" s="158" t="s">
        <v>41</v>
      </c>
      <c r="K39" s="151">
        <v>20</v>
      </c>
      <c r="L39" s="40">
        <v>40</v>
      </c>
      <c r="M39" s="40">
        <v>60</v>
      </c>
      <c r="N39" s="40">
        <v>64</v>
      </c>
      <c r="O39" s="43">
        <v>0</v>
      </c>
      <c r="P39" s="144">
        <f t="shared" si="4"/>
        <v>184</v>
      </c>
      <c r="Q39" s="222">
        <f t="shared" si="5"/>
        <v>0.6133333333333334</v>
      </c>
      <c r="R39" s="146">
        <v>4</v>
      </c>
      <c r="S39" s="142"/>
    </row>
    <row r="40" spans="1:19" s="108" customFormat="1" ht="25.5" customHeight="1">
      <c r="A40" s="157" t="s">
        <v>40</v>
      </c>
      <c r="B40" s="8" t="s">
        <v>41</v>
      </c>
      <c r="C40" s="9">
        <v>5</v>
      </c>
      <c r="D40" s="10" t="s">
        <v>42</v>
      </c>
      <c r="E40" s="8" t="s">
        <v>43</v>
      </c>
      <c r="F40" s="8" t="s">
        <v>41</v>
      </c>
      <c r="G40" s="8"/>
      <c r="H40" s="11"/>
      <c r="I40" s="157" t="s">
        <v>43</v>
      </c>
      <c r="J40" s="158" t="s">
        <v>41</v>
      </c>
      <c r="K40" s="151">
        <v>20</v>
      </c>
      <c r="L40" s="40">
        <v>40</v>
      </c>
      <c r="M40" s="40">
        <v>60</v>
      </c>
      <c r="N40" s="40">
        <v>16</v>
      </c>
      <c r="O40" s="43">
        <v>20</v>
      </c>
      <c r="P40" s="144">
        <f t="shared" si="4"/>
        <v>156</v>
      </c>
      <c r="Q40" s="222">
        <f t="shared" si="5"/>
        <v>0.52</v>
      </c>
      <c r="R40" s="146">
        <v>5</v>
      </c>
      <c r="S40" s="142"/>
    </row>
    <row r="41" spans="1:19" s="108" customFormat="1" ht="25.5" customHeight="1">
      <c r="A41" s="172" t="s">
        <v>56</v>
      </c>
      <c r="B41" s="17" t="s">
        <v>57</v>
      </c>
      <c r="C41" s="18">
        <v>6</v>
      </c>
      <c r="D41" s="19" t="s">
        <v>58</v>
      </c>
      <c r="E41" s="17" t="s">
        <v>59</v>
      </c>
      <c r="F41" s="17" t="s">
        <v>57</v>
      </c>
      <c r="G41" s="17"/>
      <c r="H41" s="20"/>
      <c r="I41" s="172" t="s">
        <v>59</v>
      </c>
      <c r="J41" s="173" t="s">
        <v>57</v>
      </c>
      <c r="K41" s="286">
        <v>20</v>
      </c>
      <c r="L41" s="41">
        <v>40</v>
      </c>
      <c r="M41" s="41">
        <v>60</v>
      </c>
      <c r="N41" s="41">
        <v>16</v>
      </c>
      <c r="O41" s="42">
        <v>0</v>
      </c>
      <c r="P41" s="144">
        <f t="shared" si="4"/>
        <v>136</v>
      </c>
      <c r="Q41" s="222">
        <f t="shared" si="5"/>
        <v>0.45333333333333337</v>
      </c>
      <c r="R41" s="146">
        <v>6</v>
      </c>
      <c r="S41" s="142"/>
    </row>
    <row r="42" spans="1:19" s="108" customFormat="1" ht="25.5" customHeight="1">
      <c r="A42" s="157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7" t="s">
        <v>24</v>
      </c>
      <c r="J42" s="158" t="s">
        <v>25</v>
      </c>
      <c r="K42" s="151">
        <v>20</v>
      </c>
      <c r="L42" s="40">
        <v>40</v>
      </c>
      <c r="M42" s="40">
        <v>36</v>
      </c>
      <c r="N42" s="40">
        <v>0</v>
      </c>
      <c r="O42" s="43">
        <v>0</v>
      </c>
      <c r="P42" s="144">
        <f t="shared" si="4"/>
        <v>96</v>
      </c>
      <c r="Q42" s="222">
        <f t="shared" si="5"/>
        <v>0.32</v>
      </c>
      <c r="R42" s="146">
        <v>7</v>
      </c>
      <c r="S42" s="142"/>
    </row>
    <row r="43" spans="1:19" s="108" customFormat="1" ht="25.5" customHeight="1">
      <c r="A43" s="157" t="s">
        <v>62</v>
      </c>
      <c r="B43" s="8" t="s">
        <v>63</v>
      </c>
      <c r="C43" s="9">
        <v>6</v>
      </c>
      <c r="D43" s="10" t="s">
        <v>30</v>
      </c>
      <c r="E43" s="8" t="s">
        <v>31</v>
      </c>
      <c r="F43" s="8" t="s">
        <v>32</v>
      </c>
      <c r="G43" s="8"/>
      <c r="H43" s="11"/>
      <c r="I43" s="157" t="s">
        <v>31</v>
      </c>
      <c r="J43" s="158" t="s">
        <v>32</v>
      </c>
      <c r="K43" s="151">
        <v>20</v>
      </c>
      <c r="L43" s="40">
        <v>32</v>
      </c>
      <c r="M43" s="40">
        <v>12</v>
      </c>
      <c r="N43" s="40">
        <v>16</v>
      </c>
      <c r="O43" s="43">
        <v>0</v>
      </c>
      <c r="P43" s="144">
        <f t="shared" si="4"/>
        <v>80</v>
      </c>
      <c r="Q43" s="222">
        <f t="shared" si="5"/>
        <v>0.26666666666666666</v>
      </c>
      <c r="R43" s="146">
        <v>8</v>
      </c>
      <c r="S43" s="142"/>
    </row>
    <row r="44" spans="1:19" s="108" customFormat="1" ht="25.5" customHeight="1">
      <c r="A44" s="159" t="s">
        <v>38</v>
      </c>
      <c r="B44" s="13" t="s">
        <v>39</v>
      </c>
      <c r="C44" s="14">
        <v>6</v>
      </c>
      <c r="D44" s="15" t="s">
        <v>30</v>
      </c>
      <c r="E44" s="13" t="s">
        <v>31</v>
      </c>
      <c r="F44" s="13" t="s">
        <v>32</v>
      </c>
      <c r="G44" s="13"/>
      <c r="H44" s="16"/>
      <c r="I44" s="159" t="s">
        <v>31</v>
      </c>
      <c r="J44" s="160" t="s">
        <v>32</v>
      </c>
      <c r="K44" s="151">
        <v>20</v>
      </c>
      <c r="L44" s="40">
        <v>32</v>
      </c>
      <c r="M44" s="40">
        <v>12</v>
      </c>
      <c r="N44" s="40">
        <v>0</v>
      </c>
      <c r="O44" s="43">
        <v>0</v>
      </c>
      <c r="P44" s="144">
        <f t="shared" si="4"/>
        <v>64</v>
      </c>
      <c r="Q44" s="222">
        <f t="shared" si="5"/>
        <v>0.21333333333333332</v>
      </c>
      <c r="R44" s="146">
        <v>9</v>
      </c>
      <c r="S44" s="142"/>
    </row>
    <row r="45" spans="1:19" s="108" customFormat="1" ht="25.5" customHeight="1">
      <c r="A45" s="157" t="s">
        <v>64</v>
      </c>
      <c r="B45" s="8" t="s">
        <v>65</v>
      </c>
      <c r="C45" s="9">
        <v>5</v>
      </c>
      <c r="D45" s="10" t="s">
        <v>21</v>
      </c>
      <c r="E45" s="8" t="s">
        <v>24</v>
      </c>
      <c r="F45" s="8" t="s">
        <v>25</v>
      </c>
      <c r="G45" s="8" t="s">
        <v>54</v>
      </c>
      <c r="H45" s="11" t="s">
        <v>55</v>
      </c>
      <c r="I45" s="157" t="s">
        <v>66</v>
      </c>
      <c r="J45" s="158" t="s">
        <v>67</v>
      </c>
      <c r="K45" s="151">
        <v>20</v>
      </c>
      <c r="L45" s="40">
        <v>40</v>
      </c>
      <c r="M45" s="40">
        <v>0</v>
      </c>
      <c r="N45" s="40">
        <v>0</v>
      </c>
      <c r="O45" s="43">
        <v>0</v>
      </c>
      <c r="P45" s="144">
        <f t="shared" si="4"/>
        <v>60</v>
      </c>
      <c r="Q45" s="222">
        <f t="shared" si="5"/>
        <v>0.2</v>
      </c>
      <c r="R45" s="146">
        <v>10</v>
      </c>
      <c r="S45" s="142"/>
    </row>
    <row r="46" spans="1:19" s="108" customFormat="1" ht="25.5" customHeight="1">
      <c r="A46" s="157" t="s">
        <v>49</v>
      </c>
      <c r="B46" s="8" t="s">
        <v>50</v>
      </c>
      <c r="C46" s="9">
        <v>6</v>
      </c>
      <c r="D46" s="10" t="s">
        <v>51</v>
      </c>
      <c r="E46" s="8" t="s">
        <v>24</v>
      </c>
      <c r="F46" s="8" t="s">
        <v>25</v>
      </c>
      <c r="G46" s="8" t="s">
        <v>47</v>
      </c>
      <c r="H46" s="11" t="s">
        <v>48</v>
      </c>
      <c r="I46" s="157" t="s">
        <v>24</v>
      </c>
      <c r="J46" s="158" t="s">
        <v>25</v>
      </c>
      <c r="K46" s="151">
        <v>20</v>
      </c>
      <c r="L46" s="40">
        <v>40</v>
      </c>
      <c r="M46" s="40">
        <v>0</v>
      </c>
      <c r="N46" s="40">
        <v>0</v>
      </c>
      <c r="O46" s="43">
        <v>0</v>
      </c>
      <c r="P46" s="144">
        <f t="shared" si="4"/>
        <v>60</v>
      </c>
      <c r="Q46" s="222">
        <f t="shared" si="5"/>
        <v>0.2</v>
      </c>
      <c r="R46" s="146">
        <v>10</v>
      </c>
      <c r="S46" s="142"/>
    </row>
    <row r="47" spans="1:19" s="108" customFormat="1" ht="25.5" customHeight="1">
      <c r="A47" s="157" t="s">
        <v>140</v>
      </c>
      <c r="B47" s="8" t="s">
        <v>141</v>
      </c>
      <c r="C47" s="9" t="s">
        <v>142</v>
      </c>
      <c r="D47" s="10" t="s">
        <v>143</v>
      </c>
      <c r="E47" s="8" t="s">
        <v>144</v>
      </c>
      <c r="F47" s="8" t="s">
        <v>145</v>
      </c>
      <c r="G47" s="8"/>
      <c r="H47" s="11"/>
      <c r="I47" s="157" t="s">
        <v>144</v>
      </c>
      <c r="J47" s="158" t="s">
        <v>145</v>
      </c>
      <c r="K47" s="318">
        <v>20</v>
      </c>
      <c r="L47" s="320">
        <v>40</v>
      </c>
      <c r="M47" s="320">
        <v>0</v>
      </c>
      <c r="N47" s="320">
        <v>0</v>
      </c>
      <c r="O47" s="322">
        <v>0</v>
      </c>
      <c r="P47" s="144">
        <f t="shared" si="4"/>
        <v>60</v>
      </c>
      <c r="Q47" s="222">
        <f t="shared" si="5"/>
        <v>0.2</v>
      </c>
      <c r="R47" s="146">
        <v>10</v>
      </c>
      <c r="S47" s="142"/>
    </row>
    <row r="48" spans="1:19" s="108" customFormat="1" ht="25.5" customHeight="1">
      <c r="A48" s="157" t="s">
        <v>54</v>
      </c>
      <c r="B48" s="8" t="s">
        <v>72</v>
      </c>
      <c r="C48" s="9">
        <v>6</v>
      </c>
      <c r="D48" s="10" t="s">
        <v>73</v>
      </c>
      <c r="E48" s="8" t="s">
        <v>74</v>
      </c>
      <c r="F48" s="8" t="s">
        <v>75</v>
      </c>
      <c r="G48" s="8" t="s">
        <v>76</v>
      </c>
      <c r="H48" s="11" t="s">
        <v>77</v>
      </c>
      <c r="I48" s="157" t="s">
        <v>74</v>
      </c>
      <c r="J48" s="158" t="s">
        <v>75</v>
      </c>
      <c r="K48" s="151">
        <v>20</v>
      </c>
      <c r="L48" s="40">
        <v>24</v>
      </c>
      <c r="M48" s="40">
        <v>12</v>
      </c>
      <c r="N48" s="40">
        <v>0</v>
      </c>
      <c r="O48" s="43">
        <v>0</v>
      </c>
      <c r="P48" s="144">
        <f t="shared" si="4"/>
        <v>56</v>
      </c>
      <c r="Q48" s="222">
        <f t="shared" si="5"/>
        <v>0.18666666666666668</v>
      </c>
      <c r="R48" s="146">
        <v>13</v>
      </c>
      <c r="S48" s="142"/>
    </row>
    <row r="49" spans="1:19" s="108" customFormat="1" ht="25.5" customHeight="1" hidden="1">
      <c r="A49" s="157" t="s">
        <v>68</v>
      </c>
      <c r="B49" s="8" t="s">
        <v>69</v>
      </c>
      <c r="C49" s="9">
        <v>6</v>
      </c>
      <c r="D49" s="10" t="s">
        <v>35</v>
      </c>
      <c r="E49" s="8" t="s">
        <v>36</v>
      </c>
      <c r="F49" s="8" t="s">
        <v>37</v>
      </c>
      <c r="G49" s="8"/>
      <c r="H49" s="11"/>
      <c r="I49" s="157" t="s">
        <v>36</v>
      </c>
      <c r="J49" s="158" t="s">
        <v>37</v>
      </c>
      <c r="K49" s="151"/>
      <c r="L49" s="40"/>
      <c r="M49" s="40"/>
      <c r="N49" s="40"/>
      <c r="O49" s="43"/>
      <c r="P49" s="144">
        <f t="shared" si="4"/>
        <v>0</v>
      </c>
      <c r="Q49" s="222">
        <f t="shared" si="5"/>
        <v>0</v>
      </c>
      <c r="R49" s="146"/>
      <c r="S49" s="142"/>
    </row>
    <row r="50" spans="1:19" s="108" customFormat="1" ht="25.5" customHeight="1" hidden="1">
      <c r="A50" s="157" t="s">
        <v>60</v>
      </c>
      <c r="B50" s="8" t="s">
        <v>61</v>
      </c>
      <c r="C50" s="9">
        <v>5</v>
      </c>
      <c r="D50" s="10" t="s">
        <v>30</v>
      </c>
      <c r="E50" s="8" t="s">
        <v>31</v>
      </c>
      <c r="F50" s="8" t="s">
        <v>32</v>
      </c>
      <c r="G50" s="8"/>
      <c r="H50" s="11"/>
      <c r="I50" s="157" t="s">
        <v>31</v>
      </c>
      <c r="J50" s="158" t="s">
        <v>32</v>
      </c>
      <c r="K50" s="151"/>
      <c r="L50" s="40"/>
      <c r="M50" s="40"/>
      <c r="N50" s="40"/>
      <c r="O50" s="43"/>
      <c r="P50" s="144">
        <f t="shared" si="4"/>
        <v>0</v>
      </c>
      <c r="Q50" s="222">
        <f t="shared" si="5"/>
        <v>0</v>
      </c>
      <c r="R50" s="146"/>
      <c r="S50" s="142"/>
    </row>
    <row r="51" spans="1:19" s="108" customFormat="1" ht="25.5" customHeight="1" hidden="1">
      <c r="A51" s="157" t="s">
        <v>33</v>
      </c>
      <c r="B51" s="8" t="s">
        <v>34</v>
      </c>
      <c r="C51" s="9">
        <v>6</v>
      </c>
      <c r="D51" s="10" t="s">
        <v>35</v>
      </c>
      <c r="E51" s="8" t="s">
        <v>36</v>
      </c>
      <c r="F51" s="8" t="s">
        <v>37</v>
      </c>
      <c r="G51" s="8"/>
      <c r="H51" s="11"/>
      <c r="I51" s="157" t="s">
        <v>36</v>
      </c>
      <c r="J51" s="158" t="s">
        <v>37</v>
      </c>
      <c r="K51" s="151"/>
      <c r="L51" s="40"/>
      <c r="M51" s="40"/>
      <c r="N51" s="40"/>
      <c r="O51" s="43"/>
      <c r="P51" s="144">
        <f t="shared" si="4"/>
        <v>0</v>
      </c>
      <c r="Q51" s="222">
        <f t="shared" si="5"/>
        <v>0</v>
      </c>
      <c r="R51" s="146"/>
      <c r="S51" s="142"/>
    </row>
    <row r="52" spans="1:19" s="108" customFormat="1" ht="25.5" customHeight="1" hidden="1">
      <c r="A52" s="126" t="s">
        <v>70</v>
      </c>
      <c r="B52" s="22" t="s">
        <v>71</v>
      </c>
      <c r="C52" s="23">
        <v>5</v>
      </c>
      <c r="D52" s="24" t="s">
        <v>30</v>
      </c>
      <c r="E52" s="22" t="s">
        <v>31</v>
      </c>
      <c r="F52" s="22" t="s">
        <v>32</v>
      </c>
      <c r="G52" s="22"/>
      <c r="H52" s="25"/>
      <c r="I52" s="126" t="s">
        <v>31</v>
      </c>
      <c r="J52" s="161" t="s">
        <v>32</v>
      </c>
      <c r="K52" s="287"/>
      <c r="L52" s="44"/>
      <c r="M52" s="44"/>
      <c r="N52" s="44"/>
      <c r="O52" s="45"/>
      <c r="P52" s="144">
        <f t="shared" si="4"/>
        <v>0</v>
      </c>
      <c r="Q52" s="222">
        <f t="shared" si="5"/>
        <v>0</v>
      </c>
      <c r="R52" s="146"/>
      <c r="S52" s="142"/>
    </row>
    <row r="53" spans="1:19" s="108" customFormat="1" ht="25.5" customHeight="1" hidden="1">
      <c r="A53" s="174" t="s">
        <v>82</v>
      </c>
      <c r="B53" s="33" t="s">
        <v>83</v>
      </c>
      <c r="C53" s="34">
        <v>6</v>
      </c>
      <c r="D53" s="32" t="s">
        <v>79</v>
      </c>
      <c r="E53" s="33" t="s">
        <v>84</v>
      </c>
      <c r="F53" s="33" t="s">
        <v>81</v>
      </c>
      <c r="G53" s="33"/>
      <c r="H53" s="36"/>
      <c r="I53" s="174" t="s">
        <v>82</v>
      </c>
      <c r="J53" s="175" t="s">
        <v>83</v>
      </c>
      <c r="K53" s="288"/>
      <c r="L53" s="50"/>
      <c r="M53" s="50"/>
      <c r="N53" s="50"/>
      <c r="O53" s="51"/>
      <c r="P53" s="144">
        <f t="shared" si="4"/>
        <v>0</v>
      </c>
      <c r="Q53" s="222">
        <f t="shared" si="5"/>
        <v>0</v>
      </c>
      <c r="R53" s="146"/>
      <c r="S53" s="142"/>
    </row>
    <row r="54" spans="1:19" s="108" customFormat="1" ht="25.5" customHeight="1" hidden="1">
      <c r="A54" s="76" t="s">
        <v>70</v>
      </c>
      <c r="B54" s="77" t="s">
        <v>78</v>
      </c>
      <c r="C54" s="78">
        <v>6</v>
      </c>
      <c r="D54" s="76" t="s">
        <v>79</v>
      </c>
      <c r="E54" s="77" t="s">
        <v>80</v>
      </c>
      <c r="F54" s="77" t="s">
        <v>81</v>
      </c>
      <c r="G54" s="77"/>
      <c r="H54" s="78"/>
      <c r="I54" s="76" t="s">
        <v>70</v>
      </c>
      <c r="J54" s="79" t="s">
        <v>78</v>
      </c>
      <c r="K54" s="317"/>
      <c r="L54" s="319"/>
      <c r="M54" s="319"/>
      <c r="N54" s="319"/>
      <c r="O54" s="321"/>
      <c r="P54" s="144">
        <f t="shared" si="4"/>
        <v>0</v>
      </c>
      <c r="Q54" s="222">
        <f t="shared" si="5"/>
        <v>0</v>
      </c>
      <c r="R54" s="146"/>
      <c r="S54" s="142"/>
    </row>
    <row r="55" spans="1:19" s="108" customFormat="1" ht="25.5" customHeight="1" hidden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4"/>
        <v>0</v>
      </c>
      <c r="Q55" s="222">
        <f t="shared" si="5"/>
        <v>0</v>
      </c>
      <c r="R55" s="146"/>
      <c r="S55" s="142"/>
    </row>
    <row r="56" spans="1:19" s="108" customFormat="1" ht="25.5" customHeight="1" hidden="1" thickBot="1">
      <c r="A56" s="90"/>
      <c r="B56" s="91"/>
      <c r="C56" s="92"/>
      <c r="D56" s="90"/>
      <c r="E56" s="91"/>
      <c r="F56" s="91"/>
      <c r="G56" s="91"/>
      <c r="H56" s="92"/>
      <c r="I56" s="90"/>
      <c r="J56" s="127"/>
      <c r="K56" s="289"/>
      <c r="L56" s="93"/>
      <c r="M56" s="93"/>
      <c r="N56" s="93"/>
      <c r="O56" s="147"/>
      <c r="P56" s="284">
        <f t="shared" si="4"/>
        <v>0</v>
      </c>
      <c r="Q56" s="294">
        <f t="shared" si="5"/>
        <v>0</v>
      </c>
      <c r="R56" s="299"/>
      <c r="S56" s="142"/>
    </row>
    <row r="57" spans="1:19" s="108" customFormat="1" ht="11.25" customHeight="1" hidden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 password="CE88" sheet="1" objects="1" scenarios="1"/>
  <mergeCells count="3">
    <mergeCell ref="A34:R34"/>
    <mergeCell ref="A1:R1"/>
    <mergeCell ref="A13:R13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  <ignoredErrors>
    <ignoredError sqref="P15:P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R45" sqref="R45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9.7109375" style="149" customWidth="1"/>
    <col min="17" max="17" width="8.8515625" style="149" customWidth="1"/>
    <col min="18" max="18" width="10.14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47" t="s">
        <v>131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2"/>
      <c r="S1" s="107"/>
      <c r="T1" s="107"/>
      <c r="U1" s="108"/>
    </row>
    <row r="2" spans="1:19" ht="51" customHeight="1" thickBot="1">
      <c r="A2" s="270" t="s">
        <v>0</v>
      </c>
      <c r="B2" s="53" t="s">
        <v>1</v>
      </c>
      <c r="C2" s="110" t="s">
        <v>2</v>
      </c>
      <c r="D2" s="111" t="s">
        <v>3</v>
      </c>
      <c r="E2" s="112" t="s">
        <v>4</v>
      </c>
      <c r="F2" s="112" t="s">
        <v>5</v>
      </c>
      <c r="G2" s="112" t="s">
        <v>6</v>
      </c>
      <c r="H2" s="258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2.5" customHeight="1">
      <c r="A3" s="191" t="s">
        <v>44</v>
      </c>
      <c r="B3" s="2" t="s">
        <v>45</v>
      </c>
      <c r="C3" s="5">
        <v>5</v>
      </c>
      <c r="D3" s="59" t="s">
        <v>46</v>
      </c>
      <c r="E3" s="60" t="s">
        <v>22</v>
      </c>
      <c r="F3" s="60" t="s">
        <v>23</v>
      </c>
      <c r="G3" s="60" t="s">
        <v>47</v>
      </c>
      <c r="H3" s="259" t="s">
        <v>48</v>
      </c>
      <c r="I3" s="59" t="s">
        <v>44</v>
      </c>
      <c r="J3" s="117" t="s">
        <v>45</v>
      </c>
      <c r="K3" s="150">
        <v>20</v>
      </c>
      <c r="L3" s="38">
        <v>32</v>
      </c>
      <c r="M3" s="38">
        <v>60</v>
      </c>
      <c r="N3" s="38">
        <v>80</v>
      </c>
      <c r="O3" s="6">
        <v>0</v>
      </c>
      <c r="P3" s="118">
        <f>SUM(K3:O3)</f>
        <v>192</v>
      </c>
      <c r="Q3" s="119">
        <f aca="true" t="shared" si="0" ref="Q3:Q10">P3*100/200/100</f>
        <v>0.96</v>
      </c>
      <c r="R3" s="208">
        <v>1</v>
      </c>
      <c r="S3" s="120"/>
    </row>
    <row r="4" spans="1:19" ht="22.5" customHeight="1">
      <c r="A4" s="157" t="s">
        <v>64</v>
      </c>
      <c r="B4" s="8" t="s">
        <v>65</v>
      </c>
      <c r="C4" s="11">
        <v>5</v>
      </c>
      <c r="D4" s="76" t="s">
        <v>21</v>
      </c>
      <c r="E4" s="77" t="s">
        <v>24</v>
      </c>
      <c r="F4" s="77" t="s">
        <v>25</v>
      </c>
      <c r="G4" s="77" t="s">
        <v>54</v>
      </c>
      <c r="H4" s="78" t="s">
        <v>55</v>
      </c>
      <c r="I4" s="76" t="s">
        <v>66</v>
      </c>
      <c r="J4" s="79" t="s">
        <v>67</v>
      </c>
      <c r="K4" s="151">
        <v>20</v>
      </c>
      <c r="L4" s="40">
        <v>40</v>
      </c>
      <c r="M4" s="40">
        <v>60</v>
      </c>
      <c r="N4" s="40">
        <v>32</v>
      </c>
      <c r="O4" s="12">
        <v>0</v>
      </c>
      <c r="P4" s="124">
        <f>SUM(K4:O4)</f>
        <v>152</v>
      </c>
      <c r="Q4" s="125">
        <f t="shared" si="0"/>
        <v>0.76</v>
      </c>
      <c r="R4" s="209">
        <v>2</v>
      </c>
      <c r="S4" s="120"/>
    </row>
    <row r="5" spans="1:19" ht="22.5" customHeight="1">
      <c r="A5" s="157" t="s">
        <v>40</v>
      </c>
      <c r="B5" s="8" t="s">
        <v>41</v>
      </c>
      <c r="C5" s="11">
        <v>5</v>
      </c>
      <c r="D5" s="76" t="s">
        <v>42</v>
      </c>
      <c r="E5" s="77" t="s">
        <v>43</v>
      </c>
      <c r="F5" s="77" t="s">
        <v>41</v>
      </c>
      <c r="G5" s="77"/>
      <c r="H5" s="78"/>
      <c r="I5" s="76" t="s">
        <v>43</v>
      </c>
      <c r="J5" s="79" t="s">
        <v>41</v>
      </c>
      <c r="K5" s="151">
        <v>4</v>
      </c>
      <c r="L5" s="40">
        <v>16</v>
      </c>
      <c r="M5" s="40">
        <v>0</v>
      </c>
      <c r="N5" s="40">
        <v>0</v>
      </c>
      <c r="O5" s="12">
        <v>0</v>
      </c>
      <c r="P5" s="124">
        <f>SUM(K5:O5)</f>
        <v>20</v>
      </c>
      <c r="Q5" s="125">
        <f t="shared" si="0"/>
        <v>0.1</v>
      </c>
      <c r="R5" s="209">
        <v>3</v>
      </c>
      <c r="S5" s="120"/>
    </row>
    <row r="6" spans="1:19" ht="25.5" customHeight="1" hidden="1">
      <c r="A6" s="157" t="s">
        <v>60</v>
      </c>
      <c r="B6" s="8" t="s">
        <v>61</v>
      </c>
      <c r="C6" s="11">
        <v>5</v>
      </c>
      <c r="D6" s="76" t="s">
        <v>30</v>
      </c>
      <c r="E6" s="77" t="s">
        <v>31</v>
      </c>
      <c r="F6" s="77" t="s">
        <v>32</v>
      </c>
      <c r="G6" s="77"/>
      <c r="H6" s="78"/>
      <c r="I6" s="76" t="s">
        <v>31</v>
      </c>
      <c r="J6" s="79" t="s">
        <v>32</v>
      </c>
      <c r="K6" s="151"/>
      <c r="L6" s="40"/>
      <c r="M6" s="40"/>
      <c r="N6" s="40"/>
      <c r="O6" s="12"/>
      <c r="P6" s="124">
        <f>SUM(K6:N6)</f>
        <v>0</v>
      </c>
      <c r="Q6" s="125">
        <f t="shared" si="0"/>
        <v>0</v>
      </c>
      <c r="R6" s="209"/>
      <c r="S6" s="120"/>
    </row>
    <row r="7" spans="1:19" ht="25.5" customHeight="1" hidden="1">
      <c r="A7" s="157" t="s">
        <v>70</v>
      </c>
      <c r="B7" s="8" t="s">
        <v>71</v>
      </c>
      <c r="C7" s="11">
        <v>5</v>
      </c>
      <c r="D7" s="76" t="s">
        <v>30</v>
      </c>
      <c r="E7" s="77" t="s">
        <v>31</v>
      </c>
      <c r="F7" s="77" t="s">
        <v>32</v>
      </c>
      <c r="G7" s="77"/>
      <c r="H7" s="78"/>
      <c r="I7" s="76" t="s">
        <v>31</v>
      </c>
      <c r="J7" s="79" t="s">
        <v>32</v>
      </c>
      <c r="K7" s="151"/>
      <c r="L7" s="40"/>
      <c r="M7" s="40"/>
      <c r="N7" s="40"/>
      <c r="O7" s="12"/>
      <c r="P7" s="124">
        <f>SUM(K7:N7)</f>
        <v>0</v>
      </c>
      <c r="Q7" s="125">
        <f t="shared" si="0"/>
        <v>0</v>
      </c>
      <c r="R7" s="209"/>
      <c r="S7" s="120"/>
    </row>
    <row r="8" spans="1:19" ht="25.5" customHeight="1" hidden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>SUM(K8:N8)</f>
        <v>0</v>
      </c>
      <c r="Q8" s="125">
        <f t="shared" si="0"/>
        <v>0</v>
      </c>
      <c r="R8" s="209"/>
      <c r="S8" s="120"/>
    </row>
    <row r="9" spans="1:19" ht="25.5" customHeight="1" hidden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>SUM(K9:N9)</f>
        <v>0</v>
      </c>
      <c r="Q9" s="125">
        <f t="shared" si="0"/>
        <v>0</v>
      </c>
      <c r="R9" s="209"/>
      <c r="S9" s="120"/>
    </row>
    <row r="10" spans="1:19" ht="25.5" customHeight="1" hidden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>SUM(K10:N10)</f>
        <v>0</v>
      </c>
      <c r="Q10" s="125">
        <f t="shared" si="0"/>
        <v>0</v>
      </c>
      <c r="R10" s="209"/>
      <c r="S10" s="120"/>
    </row>
    <row r="11" spans="1:19" ht="25.5" customHeight="1" hidden="1" thickBot="1">
      <c r="A11" s="192" t="s">
        <v>70</v>
      </c>
      <c r="B11" s="193" t="s">
        <v>94</v>
      </c>
      <c r="C11" s="194">
        <v>5</v>
      </c>
      <c r="D11" s="195" t="s">
        <v>30</v>
      </c>
      <c r="E11" s="193" t="s">
        <v>31</v>
      </c>
      <c r="F11" s="193" t="s">
        <v>32</v>
      </c>
      <c r="G11" s="193"/>
      <c r="H11" s="248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52"/>
      <c r="Q11" s="359"/>
      <c r="R11" s="360"/>
      <c r="S11" s="120"/>
    </row>
    <row r="12" spans="1:19" s="128" customFormat="1" ht="12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47" t="s">
        <v>132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2.5" customHeight="1">
      <c r="A15" s="154" t="s">
        <v>19</v>
      </c>
      <c r="B15" s="155" t="s">
        <v>20</v>
      </c>
      <c r="C15" s="162">
        <v>6</v>
      </c>
      <c r="D15" s="59" t="s">
        <v>21</v>
      </c>
      <c r="E15" s="60" t="s">
        <v>22</v>
      </c>
      <c r="F15" s="60" t="s">
        <v>23</v>
      </c>
      <c r="G15" s="60" t="s">
        <v>24</v>
      </c>
      <c r="H15" s="259" t="s">
        <v>25</v>
      </c>
      <c r="I15" s="59" t="s">
        <v>26</v>
      </c>
      <c r="J15" s="117" t="s">
        <v>27</v>
      </c>
      <c r="K15" s="272">
        <v>20</v>
      </c>
      <c r="L15" s="164">
        <v>40</v>
      </c>
      <c r="M15" s="164">
        <v>60</v>
      </c>
      <c r="N15" s="164">
        <v>80</v>
      </c>
      <c r="O15" s="165">
        <v>0</v>
      </c>
      <c r="P15" s="131">
        <f aca="true" t="shared" si="1" ref="P15:P30">SUM(L15:O15)</f>
        <v>180</v>
      </c>
      <c r="Q15" s="132">
        <f aca="true" t="shared" si="2" ref="Q15:Q30">P15*100/280/100</f>
        <v>0.6428571428571429</v>
      </c>
      <c r="R15" s="208">
        <v>1</v>
      </c>
      <c r="S15" s="120"/>
    </row>
    <row r="16" spans="1:19" ht="22.5" customHeight="1">
      <c r="A16" s="157" t="s">
        <v>28</v>
      </c>
      <c r="B16" s="8" t="s">
        <v>29</v>
      </c>
      <c r="C16" s="11">
        <v>6</v>
      </c>
      <c r="D16" s="76" t="s">
        <v>30</v>
      </c>
      <c r="E16" s="77" t="s">
        <v>31</v>
      </c>
      <c r="F16" s="77" t="s">
        <v>32</v>
      </c>
      <c r="G16" s="77"/>
      <c r="H16" s="78"/>
      <c r="I16" s="76" t="s">
        <v>31</v>
      </c>
      <c r="J16" s="79" t="s">
        <v>32</v>
      </c>
      <c r="K16" s="273">
        <v>20</v>
      </c>
      <c r="L16" s="40">
        <v>32</v>
      </c>
      <c r="M16" s="40">
        <v>48</v>
      </c>
      <c r="N16" s="40">
        <v>80</v>
      </c>
      <c r="O16" s="166">
        <v>0</v>
      </c>
      <c r="P16" s="134">
        <f t="shared" si="1"/>
        <v>160</v>
      </c>
      <c r="Q16" s="135">
        <f t="shared" si="2"/>
        <v>0.5714285714285715</v>
      </c>
      <c r="R16" s="209">
        <v>2</v>
      </c>
      <c r="S16" s="120"/>
    </row>
    <row r="17" spans="1:19" ht="22.5" customHeight="1">
      <c r="A17" s="157" t="s">
        <v>52</v>
      </c>
      <c r="B17" s="8" t="s">
        <v>53</v>
      </c>
      <c r="C17" s="11">
        <v>6</v>
      </c>
      <c r="D17" s="76" t="s">
        <v>42</v>
      </c>
      <c r="E17" s="77" t="s">
        <v>54</v>
      </c>
      <c r="F17" s="77" t="s">
        <v>55</v>
      </c>
      <c r="G17" s="77" t="s">
        <v>43</v>
      </c>
      <c r="H17" s="78" t="s">
        <v>41</v>
      </c>
      <c r="I17" s="76" t="s">
        <v>43</v>
      </c>
      <c r="J17" s="79" t="s">
        <v>41</v>
      </c>
      <c r="K17" s="273">
        <v>20</v>
      </c>
      <c r="L17" s="40">
        <v>24</v>
      </c>
      <c r="M17" s="40">
        <v>60</v>
      </c>
      <c r="N17" s="40">
        <v>0</v>
      </c>
      <c r="O17" s="166">
        <v>0</v>
      </c>
      <c r="P17" s="134">
        <f t="shared" si="1"/>
        <v>84</v>
      </c>
      <c r="Q17" s="135">
        <f t="shared" si="2"/>
        <v>0.3</v>
      </c>
      <c r="R17" s="209">
        <v>3</v>
      </c>
      <c r="S17" s="120"/>
    </row>
    <row r="18" spans="1:19" ht="22.5" customHeight="1">
      <c r="A18" s="157" t="s">
        <v>49</v>
      </c>
      <c r="B18" s="8" t="s">
        <v>50</v>
      </c>
      <c r="C18" s="11">
        <v>6</v>
      </c>
      <c r="D18" s="76" t="s">
        <v>51</v>
      </c>
      <c r="E18" s="77" t="s">
        <v>24</v>
      </c>
      <c r="F18" s="77" t="s">
        <v>25</v>
      </c>
      <c r="G18" s="77" t="s">
        <v>47</v>
      </c>
      <c r="H18" s="78" t="s">
        <v>48</v>
      </c>
      <c r="I18" s="76" t="s">
        <v>24</v>
      </c>
      <c r="J18" s="79" t="s">
        <v>25</v>
      </c>
      <c r="K18" s="273">
        <v>0</v>
      </c>
      <c r="L18" s="40">
        <v>32</v>
      </c>
      <c r="M18" s="40">
        <v>0</v>
      </c>
      <c r="N18" s="40">
        <v>48</v>
      </c>
      <c r="O18" s="166">
        <v>0</v>
      </c>
      <c r="P18" s="134">
        <f t="shared" si="1"/>
        <v>80</v>
      </c>
      <c r="Q18" s="135">
        <f t="shared" si="2"/>
        <v>0.28571428571428575</v>
      </c>
      <c r="R18" s="209">
        <v>4</v>
      </c>
      <c r="S18" s="120"/>
    </row>
    <row r="19" spans="1:19" ht="22.5" customHeight="1">
      <c r="A19" s="157" t="s">
        <v>56</v>
      </c>
      <c r="B19" s="8" t="s">
        <v>57</v>
      </c>
      <c r="C19" s="11">
        <v>6</v>
      </c>
      <c r="D19" s="76" t="s">
        <v>58</v>
      </c>
      <c r="E19" s="77" t="s">
        <v>59</v>
      </c>
      <c r="F19" s="77" t="s">
        <v>57</v>
      </c>
      <c r="G19" s="77"/>
      <c r="H19" s="78"/>
      <c r="I19" s="76" t="s">
        <v>59</v>
      </c>
      <c r="J19" s="79" t="s">
        <v>57</v>
      </c>
      <c r="K19" s="273">
        <v>20</v>
      </c>
      <c r="L19" s="40">
        <v>32</v>
      </c>
      <c r="M19" s="40">
        <v>0</v>
      </c>
      <c r="N19" s="40">
        <v>16</v>
      </c>
      <c r="O19" s="166">
        <v>0</v>
      </c>
      <c r="P19" s="134">
        <f t="shared" si="1"/>
        <v>48</v>
      </c>
      <c r="Q19" s="135">
        <f t="shared" si="2"/>
        <v>0.17142857142857143</v>
      </c>
      <c r="R19" s="209">
        <v>5</v>
      </c>
      <c r="S19" s="120"/>
    </row>
    <row r="20" spans="1:19" ht="22.5" customHeight="1">
      <c r="A20" s="157" t="s">
        <v>85</v>
      </c>
      <c r="B20" s="8" t="s">
        <v>86</v>
      </c>
      <c r="C20" s="11">
        <v>6</v>
      </c>
      <c r="D20" s="76" t="s">
        <v>51</v>
      </c>
      <c r="E20" s="77" t="s">
        <v>24</v>
      </c>
      <c r="F20" s="77" t="s">
        <v>25</v>
      </c>
      <c r="G20" s="77"/>
      <c r="H20" s="78"/>
      <c r="I20" s="76" t="s">
        <v>24</v>
      </c>
      <c r="J20" s="79" t="s">
        <v>25</v>
      </c>
      <c r="K20" s="273">
        <v>20</v>
      </c>
      <c r="L20" s="40">
        <v>32</v>
      </c>
      <c r="M20" s="40">
        <v>0</v>
      </c>
      <c r="N20" s="40">
        <v>0</v>
      </c>
      <c r="O20" s="166">
        <v>0</v>
      </c>
      <c r="P20" s="134">
        <f t="shared" si="1"/>
        <v>32</v>
      </c>
      <c r="Q20" s="135">
        <f t="shared" si="2"/>
        <v>0.11428571428571428</v>
      </c>
      <c r="R20" s="209">
        <v>6</v>
      </c>
      <c r="S20" s="120"/>
    </row>
    <row r="21" spans="1:19" ht="22.5" customHeight="1">
      <c r="A21" s="159" t="s">
        <v>38</v>
      </c>
      <c r="B21" s="13" t="s">
        <v>39</v>
      </c>
      <c r="C21" s="16">
        <v>6</v>
      </c>
      <c r="D21" s="67" t="s">
        <v>30</v>
      </c>
      <c r="E21" s="68" t="s">
        <v>31</v>
      </c>
      <c r="F21" s="68" t="s">
        <v>32</v>
      </c>
      <c r="G21" s="68"/>
      <c r="H21" s="69"/>
      <c r="I21" s="67" t="s">
        <v>31</v>
      </c>
      <c r="J21" s="121" t="s">
        <v>32</v>
      </c>
      <c r="K21" s="274">
        <v>20</v>
      </c>
      <c r="L21" s="40">
        <v>32</v>
      </c>
      <c r="M21" s="40">
        <v>0</v>
      </c>
      <c r="N21" s="40">
        <v>0</v>
      </c>
      <c r="O21" s="166">
        <v>0</v>
      </c>
      <c r="P21" s="134">
        <f t="shared" si="1"/>
        <v>32</v>
      </c>
      <c r="Q21" s="135">
        <f t="shared" si="2"/>
        <v>0.11428571428571428</v>
      </c>
      <c r="R21" s="209">
        <v>6</v>
      </c>
      <c r="S21" s="120"/>
    </row>
    <row r="22" spans="1:19" ht="22.5" customHeight="1">
      <c r="A22" s="157" t="s">
        <v>62</v>
      </c>
      <c r="B22" s="8" t="s">
        <v>63</v>
      </c>
      <c r="C22" s="11">
        <v>6</v>
      </c>
      <c r="D22" s="76" t="s">
        <v>30</v>
      </c>
      <c r="E22" s="77" t="s">
        <v>31</v>
      </c>
      <c r="F22" s="77" t="s">
        <v>32</v>
      </c>
      <c r="G22" s="77"/>
      <c r="H22" s="78"/>
      <c r="I22" s="76" t="s">
        <v>31</v>
      </c>
      <c r="J22" s="79" t="s">
        <v>32</v>
      </c>
      <c r="K22" s="273">
        <v>20</v>
      </c>
      <c r="L22" s="40">
        <v>16</v>
      </c>
      <c r="M22" s="40">
        <v>0</v>
      </c>
      <c r="N22" s="40">
        <v>0</v>
      </c>
      <c r="O22" s="166">
        <v>0</v>
      </c>
      <c r="P22" s="134">
        <f t="shared" si="1"/>
        <v>16</v>
      </c>
      <c r="Q22" s="135">
        <f t="shared" si="2"/>
        <v>0.05714285714285714</v>
      </c>
      <c r="R22" s="209">
        <v>8</v>
      </c>
      <c r="S22" s="120"/>
    </row>
    <row r="23" spans="1:19" ht="25.5" customHeight="1" hidden="1">
      <c r="A23" s="157" t="s">
        <v>68</v>
      </c>
      <c r="B23" s="8" t="s">
        <v>69</v>
      </c>
      <c r="C23" s="11">
        <v>6</v>
      </c>
      <c r="D23" s="76" t="s">
        <v>35</v>
      </c>
      <c r="E23" s="77" t="s">
        <v>36</v>
      </c>
      <c r="F23" s="77" t="s">
        <v>37</v>
      </c>
      <c r="G23" s="77"/>
      <c r="H23" s="78"/>
      <c r="I23" s="76" t="s">
        <v>36</v>
      </c>
      <c r="J23" s="79" t="s">
        <v>37</v>
      </c>
      <c r="K23" s="273"/>
      <c r="L23" s="40"/>
      <c r="M23" s="40"/>
      <c r="N23" s="40"/>
      <c r="O23" s="166"/>
      <c r="P23" s="134">
        <f t="shared" si="1"/>
        <v>0</v>
      </c>
      <c r="Q23" s="135">
        <f t="shared" si="2"/>
        <v>0</v>
      </c>
      <c r="R23" s="209"/>
      <c r="S23" s="120"/>
    </row>
    <row r="24" spans="1:19" ht="25.5" customHeight="1" hidden="1">
      <c r="A24" s="157" t="s">
        <v>33</v>
      </c>
      <c r="B24" s="8" t="s">
        <v>34</v>
      </c>
      <c r="C24" s="11">
        <v>6</v>
      </c>
      <c r="D24" s="76" t="s">
        <v>35</v>
      </c>
      <c r="E24" s="77" t="s">
        <v>36</v>
      </c>
      <c r="F24" s="77" t="s">
        <v>37</v>
      </c>
      <c r="G24" s="77"/>
      <c r="H24" s="78"/>
      <c r="I24" s="76" t="s">
        <v>36</v>
      </c>
      <c r="J24" s="79" t="s">
        <v>37</v>
      </c>
      <c r="K24" s="273"/>
      <c r="L24" s="40"/>
      <c r="M24" s="40"/>
      <c r="N24" s="40"/>
      <c r="O24" s="166"/>
      <c r="P24" s="134">
        <f t="shared" si="1"/>
        <v>0</v>
      </c>
      <c r="Q24" s="135">
        <f t="shared" si="2"/>
        <v>0</v>
      </c>
      <c r="R24" s="209"/>
      <c r="S24" s="120"/>
    </row>
    <row r="25" spans="1:19" ht="25.5" customHeight="1" hidden="1">
      <c r="A25" s="157" t="s">
        <v>54</v>
      </c>
      <c r="B25" s="8" t="s">
        <v>72</v>
      </c>
      <c r="C25" s="11">
        <v>6</v>
      </c>
      <c r="D25" s="76" t="s">
        <v>73</v>
      </c>
      <c r="E25" s="77" t="s">
        <v>74</v>
      </c>
      <c r="F25" s="77" t="s">
        <v>75</v>
      </c>
      <c r="G25" s="77" t="s">
        <v>76</v>
      </c>
      <c r="H25" s="78" t="s">
        <v>77</v>
      </c>
      <c r="I25" s="76" t="s">
        <v>74</v>
      </c>
      <c r="J25" s="79" t="s">
        <v>75</v>
      </c>
      <c r="K25" s="273"/>
      <c r="L25" s="40"/>
      <c r="M25" s="40"/>
      <c r="N25" s="40"/>
      <c r="O25" s="166"/>
      <c r="P25" s="134">
        <f t="shared" si="1"/>
        <v>0</v>
      </c>
      <c r="Q25" s="135">
        <f t="shared" si="2"/>
        <v>0</v>
      </c>
      <c r="R25" s="209"/>
      <c r="S25" s="120"/>
    </row>
    <row r="26" spans="1:19" ht="25.5" customHeight="1" hidden="1">
      <c r="A26" s="126" t="s">
        <v>140</v>
      </c>
      <c r="B26" s="22" t="s">
        <v>141</v>
      </c>
      <c r="C26" s="25" t="s">
        <v>142</v>
      </c>
      <c r="D26" s="76" t="s">
        <v>143</v>
      </c>
      <c r="E26" s="77" t="s">
        <v>144</v>
      </c>
      <c r="F26" s="77" t="s">
        <v>145</v>
      </c>
      <c r="G26" s="77"/>
      <c r="H26" s="78"/>
      <c r="I26" s="76" t="s">
        <v>144</v>
      </c>
      <c r="J26" s="79" t="s">
        <v>145</v>
      </c>
      <c r="K26" s="336"/>
      <c r="L26" s="337"/>
      <c r="M26" s="337"/>
      <c r="N26" s="337"/>
      <c r="O26" s="338"/>
      <c r="P26" s="134">
        <f t="shared" si="1"/>
        <v>0</v>
      </c>
      <c r="Q26" s="135">
        <f t="shared" si="2"/>
        <v>0</v>
      </c>
      <c r="R26" s="209"/>
      <c r="S26" s="120"/>
    </row>
    <row r="27" spans="1:19" ht="25.5" customHeight="1" hidden="1">
      <c r="A27" s="126" t="s">
        <v>82</v>
      </c>
      <c r="B27" s="22" t="s">
        <v>83</v>
      </c>
      <c r="C27" s="25">
        <v>6</v>
      </c>
      <c r="D27" s="76" t="s">
        <v>79</v>
      </c>
      <c r="E27" s="77" t="s">
        <v>84</v>
      </c>
      <c r="F27" s="77" t="s">
        <v>81</v>
      </c>
      <c r="G27" s="77"/>
      <c r="H27" s="78"/>
      <c r="I27" s="76" t="s">
        <v>82</v>
      </c>
      <c r="J27" s="79" t="s">
        <v>83</v>
      </c>
      <c r="K27" s="275"/>
      <c r="L27" s="44"/>
      <c r="M27" s="44"/>
      <c r="N27" s="44"/>
      <c r="O27" s="167"/>
      <c r="P27" s="134">
        <f t="shared" si="1"/>
        <v>0</v>
      </c>
      <c r="Q27" s="135">
        <f t="shared" si="2"/>
        <v>0</v>
      </c>
      <c r="R27" s="209"/>
      <c r="S27" s="120"/>
    </row>
    <row r="28" spans="1:19" ht="25.5" customHeight="1" hidden="1">
      <c r="A28" s="76" t="s">
        <v>70</v>
      </c>
      <c r="B28" s="77" t="s">
        <v>78</v>
      </c>
      <c r="C28" s="78">
        <v>6</v>
      </c>
      <c r="D28" s="76" t="s">
        <v>79</v>
      </c>
      <c r="E28" s="77" t="s">
        <v>80</v>
      </c>
      <c r="F28" s="77" t="s">
        <v>81</v>
      </c>
      <c r="G28" s="77"/>
      <c r="H28" s="78"/>
      <c r="I28" s="76" t="s">
        <v>70</v>
      </c>
      <c r="J28" s="79" t="s">
        <v>78</v>
      </c>
      <c r="K28" s="335"/>
      <c r="L28" s="319"/>
      <c r="M28" s="319"/>
      <c r="N28" s="319"/>
      <c r="O28" s="325"/>
      <c r="P28" s="134">
        <f t="shared" si="1"/>
        <v>0</v>
      </c>
      <c r="Q28" s="135">
        <f t="shared" si="2"/>
        <v>0</v>
      </c>
      <c r="R28" s="271"/>
      <c r="S28" s="120"/>
    </row>
    <row r="29" spans="1:19" ht="25.5" customHeight="1" hidden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1"/>
        <v>0</v>
      </c>
      <c r="Q29" s="135">
        <f t="shared" si="2"/>
        <v>0</v>
      </c>
      <c r="R29" s="271"/>
      <c r="S29" s="120"/>
    </row>
    <row r="30" spans="1:19" ht="25.5" customHeight="1" hidden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1"/>
        <v>0</v>
      </c>
      <c r="Q30" s="135">
        <f t="shared" si="2"/>
        <v>0</v>
      </c>
      <c r="R30" s="209"/>
      <c r="S30" s="120"/>
    </row>
    <row r="31" spans="1:19" ht="25.5" customHeight="1" hidden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54"/>
      <c r="Q31" s="357"/>
      <c r="R31" s="358"/>
      <c r="S31" s="120"/>
    </row>
    <row r="32" spans="1:19" ht="25.5" customHeight="1" hidden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52"/>
      <c r="Q32" s="359"/>
      <c r="R32" s="360"/>
      <c r="S32" s="120"/>
    </row>
    <row r="33" spans="1:19" s="108" customFormat="1" ht="15.7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47" t="s">
        <v>133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91" t="s">
        <v>26</v>
      </c>
      <c r="J36" s="207" t="s">
        <v>27</v>
      </c>
      <c r="K36" s="150">
        <v>20</v>
      </c>
      <c r="L36" s="38">
        <v>40</v>
      </c>
      <c r="M36" s="38">
        <v>60</v>
      </c>
      <c r="N36" s="38">
        <v>80</v>
      </c>
      <c r="O36" s="46">
        <v>0</v>
      </c>
      <c r="P36" s="140">
        <f aca="true" t="shared" si="3" ref="P36:P56">SUM(K36:O36)</f>
        <v>200</v>
      </c>
      <c r="Q36" s="221">
        <f aca="true" t="shared" si="4" ref="Q36:Q56">P36*100/300/100</f>
        <v>0.6666666666666667</v>
      </c>
      <c r="R36" s="215">
        <v>1</v>
      </c>
      <c r="S36" s="142"/>
    </row>
    <row r="37" spans="1:19" s="108" customFormat="1" ht="25.5" customHeight="1">
      <c r="A37" s="157" t="s">
        <v>44</v>
      </c>
      <c r="B37" s="8" t="s">
        <v>45</v>
      </c>
      <c r="C37" s="9">
        <v>5</v>
      </c>
      <c r="D37" s="10" t="s">
        <v>46</v>
      </c>
      <c r="E37" s="8" t="s">
        <v>22</v>
      </c>
      <c r="F37" s="8" t="s">
        <v>23</v>
      </c>
      <c r="G37" s="8" t="s">
        <v>47</v>
      </c>
      <c r="H37" s="11" t="s">
        <v>48</v>
      </c>
      <c r="I37" s="157" t="s">
        <v>44</v>
      </c>
      <c r="J37" s="158" t="s">
        <v>45</v>
      </c>
      <c r="K37" s="151">
        <v>20</v>
      </c>
      <c r="L37" s="40">
        <v>32</v>
      </c>
      <c r="M37" s="40">
        <v>60</v>
      </c>
      <c r="N37" s="40">
        <v>80</v>
      </c>
      <c r="O37" s="43">
        <v>0</v>
      </c>
      <c r="P37" s="144">
        <f t="shared" si="3"/>
        <v>192</v>
      </c>
      <c r="Q37" s="222">
        <f t="shared" si="4"/>
        <v>0.64</v>
      </c>
      <c r="R37" s="146">
        <v>2</v>
      </c>
      <c r="S37" s="142"/>
    </row>
    <row r="38" spans="1:19" s="108" customFormat="1" ht="25.5" customHeight="1">
      <c r="A38" s="157" t="s">
        <v>28</v>
      </c>
      <c r="B38" s="8" t="s">
        <v>29</v>
      </c>
      <c r="C38" s="9">
        <v>6</v>
      </c>
      <c r="D38" s="10" t="s">
        <v>30</v>
      </c>
      <c r="E38" s="8" t="s">
        <v>31</v>
      </c>
      <c r="F38" s="8" t="s">
        <v>32</v>
      </c>
      <c r="G38" s="8"/>
      <c r="H38" s="11"/>
      <c r="I38" s="157" t="s">
        <v>31</v>
      </c>
      <c r="J38" s="158" t="s">
        <v>32</v>
      </c>
      <c r="K38" s="151">
        <v>20</v>
      </c>
      <c r="L38" s="40">
        <v>32</v>
      </c>
      <c r="M38" s="40">
        <v>48</v>
      </c>
      <c r="N38" s="40">
        <v>80</v>
      </c>
      <c r="O38" s="43">
        <v>0</v>
      </c>
      <c r="P38" s="144">
        <f t="shared" si="3"/>
        <v>180</v>
      </c>
      <c r="Q38" s="222">
        <f t="shared" si="4"/>
        <v>0.6</v>
      </c>
      <c r="R38" s="146">
        <v>3</v>
      </c>
      <c r="S38" s="142"/>
    </row>
    <row r="39" spans="1:19" s="108" customFormat="1" ht="25.5" customHeight="1">
      <c r="A39" s="157" t="s">
        <v>64</v>
      </c>
      <c r="B39" s="8" t="s">
        <v>65</v>
      </c>
      <c r="C39" s="9">
        <v>5</v>
      </c>
      <c r="D39" s="10" t="s">
        <v>21</v>
      </c>
      <c r="E39" s="8" t="s">
        <v>24</v>
      </c>
      <c r="F39" s="8" t="s">
        <v>25</v>
      </c>
      <c r="G39" s="8" t="s">
        <v>54</v>
      </c>
      <c r="H39" s="11" t="s">
        <v>55</v>
      </c>
      <c r="I39" s="157" t="s">
        <v>66</v>
      </c>
      <c r="J39" s="158" t="s">
        <v>67</v>
      </c>
      <c r="K39" s="151">
        <v>20</v>
      </c>
      <c r="L39" s="40">
        <v>40</v>
      </c>
      <c r="M39" s="40">
        <v>60</v>
      </c>
      <c r="N39" s="40">
        <v>32</v>
      </c>
      <c r="O39" s="43">
        <v>0</v>
      </c>
      <c r="P39" s="144">
        <f t="shared" si="3"/>
        <v>152</v>
      </c>
      <c r="Q39" s="222">
        <f t="shared" si="4"/>
        <v>0.5066666666666666</v>
      </c>
      <c r="R39" s="146">
        <v>4</v>
      </c>
      <c r="S39" s="142"/>
    </row>
    <row r="40" spans="1:19" s="108" customFormat="1" ht="25.5" customHeight="1">
      <c r="A40" s="157" t="s">
        <v>52</v>
      </c>
      <c r="B40" s="8" t="s">
        <v>53</v>
      </c>
      <c r="C40" s="9">
        <v>6</v>
      </c>
      <c r="D40" s="10" t="s">
        <v>42</v>
      </c>
      <c r="E40" s="8" t="s">
        <v>54</v>
      </c>
      <c r="F40" s="8" t="s">
        <v>55</v>
      </c>
      <c r="G40" s="8" t="s">
        <v>43</v>
      </c>
      <c r="H40" s="11" t="s">
        <v>41</v>
      </c>
      <c r="I40" s="157" t="s">
        <v>43</v>
      </c>
      <c r="J40" s="158" t="s">
        <v>41</v>
      </c>
      <c r="K40" s="151">
        <v>20</v>
      </c>
      <c r="L40" s="40">
        <v>24</v>
      </c>
      <c r="M40" s="40">
        <v>60</v>
      </c>
      <c r="N40" s="40">
        <v>0</v>
      </c>
      <c r="O40" s="43">
        <v>0</v>
      </c>
      <c r="P40" s="144">
        <f t="shared" si="3"/>
        <v>104</v>
      </c>
      <c r="Q40" s="222">
        <f t="shared" si="4"/>
        <v>0.3466666666666666</v>
      </c>
      <c r="R40" s="146">
        <v>5</v>
      </c>
      <c r="S40" s="142"/>
    </row>
    <row r="41" spans="1:19" s="108" customFormat="1" ht="25.5" customHeight="1">
      <c r="A41" s="172" t="s">
        <v>49</v>
      </c>
      <c r="B41" s="17" t="s">
        <v>50</v>
      </c>
      <c r="C41" s="18">
        <v>6</v>
      </c>
      <c r="D41" s="19" t="s">
        <v>51</v>
      </c>
      <c r="E41" s="17" t="s">
        <v>24</v>
      </c>
      <c r="F41" s="17" t="s">
        <v>25</v>
      </c>
      <c r="G41" s="17" t="s">
        <v>47</v>
      </c>
      <c r="H41" s="20" t="s">
        <v>48</v>
      </c>
      <c r="I41" s="172" t="s">
        <v>24</v>
      </c>
      <c r="J41" s="173" t="s">
        <v>25</v>
      </c>
      <c r="K41" s="286">
        <v>0</v>
      </c>
      <c r="L41" s="41">
        <v>32</v>
      </c>
      <c r="M41" s="41">
        <v>0</v>
      </c>
      <c r="N41" s="41">
        <v>48</v>
      </c>
      <c r="O41" s="42">
        <v>0</v>
      </c>
      <c r="P41" s="144">
        <f t="shared" si="3"/>
        <v>80</v>
      </c>
      <c r="Q41" s="222">
        <f t="shared" si="4"/>
        <v>0.26666666666666666</v>
      </c>
      <c r="R41" s="146">
        <v>6</v>
      </c>
      <c r="S41" s="142"/>
    </row>
    <row r="42" spans="1:19" s="108" customFormat="1" ht="25.5" customHeight="1">
      <c r="A42" s="157" t="s">
        <v>56</v>
      </c>
      <c r="B42" s="8" t="s">
        <v>57</v>
      </c>
      <c r="C42" s="9">
        <v>6</v>
      </c>
      <c r="D42" s="10" t="s">
        <v>58</v>
      </c>
      <c r="E42" s="8" t="s">
        <v>59</v>
      </c>
      <c r="F42" s="8" t="s">
        <v>57</v>
      </c>
      <c r="G42" s="8"/>
      <c r="H42" s="11"/>
      <c r="I42" s="157" t="s">
        <v>59</v>
      </c>
      <c r="J42" s="158" t="s">
        <v>57</v>
      </c>
      <c r="K42" s="151">
        <v>20</v>
      </c>
      <c r="L42" s="40">
        <v>32</v>
      </c>
      <c r="M42" s="40">
        <v>0</v>
      </c>
      <c r="N42" s="40">
        <v>16</v>
      </c>
      <c r="O42" s="43">
        <v>0</v>
      </c>
      <c r="P42" s="144">
        <f t="shared" si="3"/>
        <v>68</v>
      </c>
      <c r="Q42" s="222">
        <f t="shared" si="4"/>
        <v>0.22666666666666668</v>
      </c>
      <c r="R42" s="146">
        <v>7</v>
      </c>
      <c r="S42" s="142"/>
    </row>
    <row r="43" spans="1:19" s="108" customFormat="1" ht="25.5" customHeight="1">
      <c r="A43" s="157" t="s">
        <v>85</v>
      </c>
      <c r="B43" s="8" t="s">
        <v>86</v>
      </c>
      <c r="C43" s="9">
        <v>6</v>
      </c>
      <c r="D43" s="10" t="s">
        <v>51</v>
      </c>
      <c r="E43" s="8" t="s">
        <v>24</v>
      </c>
      <c r="F43" s="8" t="s">
        <v>25</v>
      </c>
      <c r="G43" s="8"/>
      <c r="H43" s="11"/>
      <c r="I43" s="157" t="s">
        <v>24</v>
      </c>
      <c r="J43" s="158" t="s">
        <v>25</v>
      </c>
      <c r="K43" s="151">
        <v>20</v>
      </c>
      <c r="L43" s="40">
        <v>32</v>
      </c>
      <c r="M43" s="40">
        <v>0</v>
      </c>
      <c r="N43" s="40">
        <v>0</v>
      </c>
      <c r="O43" s="43">
        <v>0</v>
      </c>
      <c r="P43" s="144">
        <f t="shared" si="3"/>
        <v>52</v>
      </c>
      <c r="Q43" s="222">
        <f t="shared" si="4"/>
        <v>0.1733333333333333</v>
      </c>
      <c r="R43" s="146">
        <v>8</v>
      </c>
      <c r="S43" s="142"/>
    </row>
    <row r="44" spans="1:19" s="108" customFormat="1" ht="25.5" customHeight="1">
      <c r="A44" s="159" t="s">
        <v>38</v>
      </c>
      <c r="B44" s="13" t="s">
        <v>39</v>
      </c>
      <c r="C44" s="14">
        <v>6</v>
      </c>
      <c r="D44" s="15" t="s">
        <v>30</v>
      </c>
      <c r="E44" s="13" t="s">
        <v>31</v>
      </c>
      <c r="F44" s="13" t="s">
        <v>32</v>
      </c>
      <c r="G44" s="13"/>
      <c r="H44" s="16"/>
      <c r="I44" s="159" t="s">
        <v>31</v>
      </c>
      <c r="J44" s="160" t="s">
        <v>32</v>
      </c>
      <c r="K44" s="151">
        <v>20</v>
      </c>
      <c r="L44" s="40">
        <v>32</v>
      </c>
      <c r="M44" s="40">
        <v>0</v>
      </c>
      <c r="N44" s="40">
        <v>0</v>
      </c>
      <c r="O44" s="43">
        <v>0</v>
      </c>
      <c r="P44" s="144">
        <f t="shared" si="3"/>
        <v>52</v>
      </c>
      <c r="Q44" s="222">
        <f t="shared" si="4"/>
        <v>0.1733333333333333</v>
      </c>
      <c r="R44" s="146">
        <v>8</v>
      </c>
      <c r="S44" s="142"/>
    </row>
    <row r="45" spans="1:19" s="108" customFormat="1" ht="25.5" customHeight="1">
      <c r="A45" s="157" t="s">
        <v>62</v>
      </c>
      <c r="B45" s="8" t="s">
        <v>63</v>
      </c>
      <c r="C45" s="9">
        <v>6</v>
      </c>
      <c r="D45" s="10" t="s">
        <v>30</v>
      </c>
      <c r="E45" s="8" t="s">
        <v>31</v>
      </c>
      <c r="F45" s="8" t="s">
        <v>32</v>
      </c>
      <c r="G45" s="8"/>
      <c r="H45" s="11"/>
      <c r="I45" s="157" t="s">
        <v>31</v>
      </c>
      <c r="J45" s="158" t="s">
        <v>32</v>
      </c>
      <c r="K45" s="151">
        <v>20</v>
      </c>
      <c r="L45" s="40">
        <v>16</v>
      </c>
      <c r="M45" s="40">
        <v>0</v>
      </c>
      <c r="N45" s="40">
        <v>0</v>
      </c>
      <c r="O45" s="43">
        <v>0</v>
      </c>
      <c r="P45" s="144">
        <f t="shared" si="3"/>
        <v>36</v>
      </c>
      <c r="Q45" s="222">
        <f t="shared" si="4"/>
        <v>0.12</v>
      </c>
      <c r="R45" s="146">
        <v>10</v>
      </c>
      <c r="S45" s="142"/>
    </row>
    <row r="46" spans="1:19" s="108" customFormat="1" ht="25.5" customHeight="1">
      <c r="A46" s="157" t="s">
        <v>40</v>
      </c>
      <c r="B46" s="8" t="s">
        <v>41</v>
      </c>
      <c r="C46" s="9">
        <v>5</v>
      </c>
      <c r="D46" s="10" t="s">
        <v>42</v>
      </c>
      <c r="E46" s="8" t="s">
        <v>43</v>
      </c>
      <c r="F46" s="8" t="s">
        <v>41</v>
      </c>
      <c r="G46" s="8"/>
      <c r="H46" s="11"/>
      <c r="I46" s="157" t="s">
        <v>43</v>
      </c>
      <c r="J46" s="158" t="s">
        <v>41</v>
      </c>
      <c r="K46" s="151">
        <v>4</v>
      </c>
      <c r="L46" s="40">
        <v>16</v>
      </c>
      <c r="M46" s="40">
        <v>0</v>
      </c>
      <c r="N46" s="40">
        <v>0</v>
      </c>
      <c r="O46" s="43">
        <v>0</v>
      </c>
      <c r="P46" s="144">
        <f t="shared" si="3"/>
        <v>20</v>
      </c>
      <c r="Q46" s="222">
        <f t="shared" si="4"/>
        <v>0.06666666666666667</v>
      </c>
      <c r="R46" s="146">
        <v>11</v>
      </c>
      <c r="S46" s="142"/>
    </row>
    <row r="47" spans="1:19" s="108" customFormat="1" ht="25.5" customHeight="1" hidden="1">
      <c r="A47" s="157" t="s">
        <v>68</v>
      </c>
      <c r="B47" s="8" t="s">
        <v>69</v>
      </c>
      <c r="C47" s="9">
        <v>6</v>
      </c>
      <c r="D47" s="10" t="s">
        <v>35</v>
      </c>
      <c r="E47" s="8" t="s">
        <v>36</v>
      </c>
      <c r="F47" s="8" t="s">
        <v>37</v>
      </c>
      <c r="G47" s="8"/>
      <c r="H47" s="11"/>
      <c r="I47" s="157" t="s">
        <v>36</v>
      </c>
      <c r="J47" s="158" t="s">
        <v>37</v>
      </c>
      <c r="K47" s="151"/>
      <c r="L47" s="40"/>
      <c r="M47" s="40"/>
      <c r="N47" s="40"/>
      <c r="O47" s="43"/>
      <c r="P47" s="144">
        <f t="shared" si="3"/>
        <v>0</v>
      </c>
      <c r="Q47" s="222">
        <f t="shared" si="4"/>
        <v>0</v>
      </c>
      <c r="R47" s="146"/>
      <c r="S47" s="142"/>
    </row>
    <row r="48" spans="1:19" s="108" customFormat="1" ht="25.5" customHeight="1" hidden="1">
      <c r="A48" s="157" t="s">
        <v>60</v>
      </c>
      <c r="B48" s="8" t="s">
        <v>61</v>
      </c>
      <c r="C48" s="9">
        <v>5</v>
      </c>
      <c r="D48" s="10" t="s">
        <v>30</v>
      </c>
      <c r="E48" s="8" t="s">
        <v>31</v>
      </c>
      <c r="F48" s="8" t="s">
        <v>32</v>
      </c>
      <c r="G48" s="8"/>
      <c r="H48" s="11"/>
      <c r="I48" s="157" t="s">
        <v>31</v>
      </c>
      <c r="J48" s="158" t="s">
        <v>32</v>
      </c>
      <c r="K48" s="151"/>
      <c r="L48" s="40"/>
      <c r="M48" s="40"/>
      <c r="N48" s="40"/>
      <c r="O48" s="43"/>
      <c r="P48" s="144">
        <f t="shared" si="3"/>
        <v>0</v>
      </c>
      <c r="Q48" s="222">
        <f t="shared" si="4"/>
        <v>0</v>
      </c>
      <c r="R48" s="146"/>
      <c r="S48" s="142"/>
    </row>
    <row r="49" spans="1:19" s="108" customFormat="1" ht="25.5" customHeight="1" hidden="1">
      <c r="A49" s="157" t="s">
        <v>33</v>
      </c>
      <c r="B49" s="8" t="s">
        <v>34</v>
      </c>
      <c r="C49" s="9">
        <v>6</v>
      </c>
      <c r="D49" s="10" t="s">
        <v>35</v>
      </c>
      <c r="E49" s="8" t="s">
        <v>36</v>
      </c>
      <c r="F49" s="8" t="s">
        <v>37</v>
      </c>
      <c r="G49" s="8"/>
      <c r="H49" s="11"/>
      <c r="I49" s="157" t="s">
        <v>36</v>
      </c>
      <c r="J49" s="158" t="s">
        <v>37</v>
      </c>
      <c r="K49" s="151"/>
      <c r="L49" s="40"/>
      <c r="M49" s="40"/>
      <c r="N49" s="40"/>
      <c r="O49" s="43"/>
      <c r="P49" s="144">
        <f t="shared" si="3"/>
        <v>0</v>
      </c>
      <c r="Q49" s="222">
        <f t="shared" si="4"/>
        <v>0</v>
      </c>
      <c r="R49" s="146"/>
      <c r="S49" s="142"/>
    </row>
    <row r="50" spans="1:19" s="108" customFormat="1" ht="25.5" customHeight="1" hidden="1">
      <c r="A50" s="157" t="s">
        <v>54</v>
      </c>
      <c r="B50" s="8" t="s">
        <v>72</v>
      </c>
      <c r="C50" s="9">
        <v>6</v>
      </c>
      <c r="D50" s="10" t="s">
        <v>73</v>
      </c>
      <c r="E50" s="8" t="s">
        <v>74</v>
      </c>
      <c r="F50" s="8" t="s">
        <v>75</v>
      </c>
      <c r="G50" s="8" t="s">
        <v>76</v>
      </c>
      <c r="H50" s="11" t="s">
        <v>77</v>
      </c>
      <c r="I50" s="157" t="s">
        <v>74</v>
      </c>
      <c r="J50" s="158" t="s">
        <v>75</v>
      </c>
      <c r="K50" s="151"/>
      <c r="L50" s="40"/>
      <c r="M50" s="40"/>
      <c r="N50" s="40"/>
      <c r="O50" s="43"/>
      <c r="P50" s="144">
        <f t="shared" si="3"/>
        <v>0</v>
      </c>
      <c r="Q50" s="222">
        <f t="shared" si="4"/>
        <v>0</v>
      </c>
      <c r="R50" s="146"/>
      <c r="S50" s="142"/>
    </row>
    <row r="51" spans="1:19" s="108" customFormat="1" ht="25.5" customHeight="1" hidden="1">
      <c r="A51" s="157" t="s">
        <v>70</v>
      </c>
      <c r="B51" s="8" t="s">
        <v>71</v>
      </c>
      <c r="C51" s="9">
        <v>5</v>
      </c>
      <c r="D51" s="10" t="s">
        <v>30</v>
      </c>
      <c r="E51" s="8" t="s">
        <v>31</v>
      </c>
      <c r="F51" s="8" t="s">
        <v>32</v>
      </c>
      <c r="G51" s="8"/>
      <c r="H51" s="11"/>
      <c r="I51" s="157" t="s">
        <v>31</v>
      </c>
      <c r="J51" s="158" t="s">
        <v>32</v>
      </c>
      <c r="K51" s="151"/>
      <c r="L51" s="40"/>
      <c r="M51" s="40"/>
      <c r="N51" s="40"/>
      <c r="O51" s="43"/>
      <c r="P51" s="144">
        <f t="shared" si="3"/>
        <v>0</v>
      </c>
      <c r="Q51" s="222">
        <f t="shared" si="4"/>
        <v>0</v>
      </c>
      <c r="R51" s="146"/>
      <c r="S51" s="142"/>
    </row>
    <row r="52" spans="1:19" s="108" customFormat="1" ht="25.5" customHeight="1" hidden="1">
      <c r="A52" s="126" t="s">
        <v>140</v>
      </c>
      <c r="B52" s="22" t="s">
        <v>141</v>
      </c>
      <c r="C52" s="23" t="s">
        <v>142</v>
      </c>
      <c r="D52" s="24" t="s">
        <v>143</v>
      </c>
      <c r="E52" s="22" t="s">
        <v>144</v>
      </c>
      <c r="F52" s="22" t="s">
        <v>145</v>
      </c>
      <c r="G52" s="22"/>
      <c r="H52" s="25"/>
      <c r="I52" s="126" t="s">
        <v>144</v>
      </c>
      <c r="J52" s="161" t="s">
        <v>145</v>
      </c>
      <c r="K52" s="339"/>
      <c r="L52" s="337"/>
      <c r="M52" s="337"/>
      <c r="N52" s="337"/>
      <c r="O52" s="340"/>
      <c r="P52" s="144">
        <f t="shared" si="3"/>
        <v>0</v>
      </c>
      <c r="Q52" s="222">
        <f t="shared" si="4"/>
        <v>0</v>
      </c>
      <c r="R52" s="146"/>
      <c r="S52" s="142"/>
    </row>
    <row r="53" spans="1:19" s="108" customFormat="1" ht="25.5" customHeight="1" hidden="1">
      <c r="A53" s="174" t="s">
        <v>82</v>
      </c>
      <c r="B53" s="33" t="s">
        <v>83</v>
      </c>
      <c r="C53" s="34">
        <v>6</v>
      </c>
      <c r="D53" s="32" t="s">
        <v>79</v>
      </c>
      <c r="E53" s="33" t="s">
        <v>84</v>
      </c>
      <c r="F53" s="33" t="s">
        <v>81</v>
      </c>
      <c r="G53" s="33"/>
      <c r="H53" s="36"/>
      <c r="I53" s="174" t="s">
        <v>82</v>
      </c>
      <c r="J53" s="175" t="s">
        <v>83</v>
      </c>
      <c r="K53" s="288"/>
      <c r="L53" s="50"/>
      <c r="M53" s="50"/>
      <c r="N53" s="50"/>
      <c r="O53" s="51"/>
      <c r="P53" s="144">
        <f t="shared" si="3"/>
        <v>0</v>
      </c>
      <c r="Q53" s="222">
        <f t="shared" si="4"/>
        <v>0</v>
      </c>
      <c r="R53" s="146"/>
      <c r="S53" s="142"/>
    </row>
    <row r="54" spans="1:19" s="108" customFormat="1" ht="25.5" customHeight="1" hidden="1">
      <c r="A54" s="76" t="s">
        <v>70</v>
      </c>
      <c r="B54" s="77" t="s">
        <v>78</v>
      </c>
      <c r="C54" s="78">
        <v>6</v>
      </c>
      <c r="D54" s="76" t="s">
        <v>79</v>
      </c>
      <c r="E54" s="77" t="s">
        <v>80</v>
      </c>
      <c r="F54" s="77" t="s">
        <v>81</v>
      </c>
      <c r="G54" s="77"/>
      <c r="H54" s="78"/>
      <c r="I54" s="76" t="s">
        <v>70</v>
      </c>
      <c r="J54" s="79" t="s">
        <v>78</v>
      </c>
      <c r="K54" s="317"/>
      <c r="L54" s="319"/>
      <c r="M54" s="319"/>
      <c r="N54" s="319"/>
      <c r="O54" s="321"/>
      <c r="P54" s="144">
        <f t="shared" si="3"/>
        <v>0</v>
      </c>
      <c r="Q54" s="222">
        <f t="shared" si="4"/>
        <v>0</v>
      </c>
      <c r="R54" s="146"/>
      <c r="S54" s="142"/>
    </row>
    <row r="55" spans="1:19" s="108" customFormat="1" ht="25.5" customHeight="1" hidden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3"/>
        <v>0</v>
      </c>
      <c r="Q55" s="222">
        <f t="shared" si="4"/>
        <v>0</v>
      </c>
      <c r="R55" s="146"/>
      <c r="S55" s="142"/>
    </row>
    <row r="56" spans="1:19" s="108" customFormat="1" ht="25.5" customHeight="1" hidden="1" thickBot="1">
      <c r="A56" s="90"/>
      <c r="B56" s="91"/>
      <c r="C56" s="92"/>
      <c r="D56" s="90"/>
      <c r="E56" s="91"/>
      <c r="F56" s="91"/>
      <c r="G56" s="91"/>
      <c r="H56" s="92"/>
      <c r="I56" s="90"/>
      <c r="J56" s="127"/>
      <c r="K56" s="289"/>
      <c r="L56" s="93"/>
      <c r="M56" s="93"/>
      <c r="N56" s="93"/>
      <c r="O56" s="147"/>
      <c r="P56" s="284">
        <f t="shared" si="3"/>
        <v>0</v>
      </c>
      <c r="Q56" s="294">
        <f t="shared" si="4"/>
        <v>0</v>
      </c>
      <c r="R56" s="299"/>
      <c r="S56" s="142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/>
  <mergeCells count="6">
    <mergeCell ref="P32:R32"/>
    <mergeCell ref="A34:R34"/>
    <mergeCell ref="A1:R1"/>
    <mergeCell ref="P11:R11"/>
    <mergeCell ref="A13:R13"/>
    <mergeCell ref="P31:R31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O40" sqref="O40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47" t="s">
        <v>134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2"/>
      <c r="S1" s="107"/>
      <c r="T1" s="107"/>
      <c r="U1" s="108"/>
    </row>
    <row r="2" spans="1:19" ht="51" customHeight="1" thickBot="1">
      <c r="A2" s="52" t="s">
        <v>0</v>
      </c>
      <c r="B2" s="53" t="s">
        <v>1</v>
      </c>
      <c r="C2" s="110" t="s">
        <v>2</v>
      </c>
      <c r="D2" s="111" t="s">
        <v>3</v>
      </c>
      <c r="E2" s="112" t="s">
        <v>4</v>
      </c>
      <c r="F2" s="112" t="s">
        <v>5</v>
      </c>
      <c r="G2" s="112" t="s">
        <v>6</v>
      </c>
      <c r="H2" s="258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5.5" customHeight="1">
      <c r="A3" s="1" t="s">
        <v>64</v>
      </c>
      <c r="B3" s="2" t="s">
        <v>65</v>
      </c>
      <c r="C3" s="5">
        <v>5</v>
      </c>
      <c r="D3" s="59" t="s">
        <v>21</v>
      </c>
      <c r="E3" s="60" t="s">
        <v>24</v>
      </c>
      <c r="F3" s="60" t="s">
        <v>25</v>
      </c>
      <c r="G3" s="60" t="s">
        <v>54</v>
      </c>
      <c r="H3" s="259" t="s">
        <v>55</v>
      </c>
      <c r="I3" s="59" t="s">
        <v>66</v>
      </c>
      <c r="J3" s="117" t="s">
        <v>67</v>
      </c>
      <c r="K3" s="150"/>
      <c r="L3" s="38"/>
      <c r="M3" s="38"/>
      <c r="N3" s="38"/>
      <c r="O3" s="6"/>
      <c r="P3" s="118">
        <f aca="true" t="shared" si="0" ref="P3:P10">SUM(K3:N3)</f>
        <v>0</v>
      </c>
      <c r="Q3" s="119">
        <f aca="true" t="shared" si="1" ref="Q3:Q10">P3*100/200/100</f>
        <v>0</v>
      </c>
      <c r="R3" s="208"/>
      <c r="S3" s="120"/>
    </row>
    <row r="4" spans="1:19" ht="25.5" customHeight="1">
      <c r="A4" s="7" t="s">
        <v>60</v>
      </c>
      <c r="B4" s="8" t="s">
        <v>61</v>
      </c>
      <c r="C4" s="11">
        <v>5</v>
      </c>
      <c r="D4" s="76" t="s">
        <v>30</v>
      </c>
      <c r="E4" s="77" t="s">
        <v>31</v>
      </c>
      <c r="F4" s="77" t="s">
        <v>32</v>
      </c>
      <c r="G4" s="77"/>
      <c r="H4" s="78"/>
      <c r="I4" s="76" t="s">
        <v>31</v>
      </c>
      <c r="J4" s="79" t="s">
        <v>32</v>
      </c>
      <c r="K4" s="151"/>
      <c r="L4" s="40"/>
      <c r="M4" s="40"/>
      <c r="N4" s="40"/>
      <c r="O4" s="12"/>
      <c r="P4" s="124">
        <f t="shared" si="0"/>
        <v>0</v>
      </c>
      <c r="Q4" s="125">
        <f t="shared" si="1"/>
        <v>0</v>
      </c>
      <c r="R4" s="209"/>
      <c r="S4" s="120"/>
    </row>
    <row r="5" spans="1:19" ht="25.5" customHeight="1">
      <c r="A5" s="7" t="s">
        <v>70</v>
      </c>
      <c r="B5" s="8" t="s">
        <v>71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/>
      <c r="L5" s="40"/>
      <c r="M5" s="40"/>
      <c r="N5" s="40"/>
      <c r="O5" s="12"/>
      <c r="P5" s="124">
        <f t="shared" si="0"/>
        <v>0</v>
      </c>
      <c r="Q5" s="125">
        <f t="shared" si="1"/>
        <v>0</v>
      </c>
      <c r="R5" s="209"/>
      <c r="S5" s="120"/>
    </row>
    <row r="6" spans="1:19" ht="25.5" customHeight="1">
      <c r="A6" s="7" t="s">
        <v>40</v>
      </c>
      <c r="B6" s="8" t="s">
        <v>41</v>
      </c>
      <c r="C6" s="11">
        <v>5</v>
      </c>
      <c r="D6" s="76" t="s">
        <v>42</v>
      </c>
      <c r="E6" s="77" t="s">
        <v>43</v>
      </c>
      <c r="F6" s="77" t="s">
        <v>41</v>
      </c>
      <c r="G6" s="77"/>
      <c r="H6" s="78"/>
      <c r="I6" s="76" t="s">
        <v>43</v>
      </c>
      <c r="J6" s="79" t="s">
        <v>41</v>
      </c>
      <c r="K6" s="151"/>
      <c r="L6" s="40"/>
      <c r="M6" s="40"/>
      <c r="N6" s="40"/>
      <c r="O6" s="12"/>
      <c r="P6" s="124">
        <f t="shared" si="0"/>
        <v>0</v>
      </c>
      <c r="Q6" s="125">
        <f t="shared" si="1"/>
        <v>0</v>
      </c>
      <c r="R6" s="209"/>
      <c r="S6" s="120"/>
    </row>
    <row r="7" spans="1:19" ht="25.5" customHeight="1">
      <c r="A7" s="10" t="s">
        <v>44</v>
      </c>
      <c r="B7" s="8" t="s">
        <v>45</v>
      </c>
      <c r="C7" s="11">
        <v>5</v>
      </c>
      <c r="D7" s="76" t="s">
        <v>46</v>
      </c>
      <c r="E7" s="77" t="s">
        <v>22</v>
      </c>
      <c r="F7" s="77" t="s">
        <v>23</v>
      </c>
      <c r="G7" s="77" t="s">
        <v>47</v>
      </c>
      <c r="H7" s="78" t="s">
        <v>48</v>
      </c>
      <c r="I7" s="76" t="s">
        <v>44</v>
      </c>
      <c r="J7" s="79" t="s">
        <v>45</v>
      </c>
      <c r="K7" s="151"/>
      <c r="L7" s="40"/>
      <c r="M7" s="40"/>
      <c r="N7" s="40"/>
      <c r="O7" s="12"/>
      <c r="P7" s="124">
        <f t="shared" si="0"/>
        <v>0</v>
      </c>
      <c r="Q7" s="125">
        <f t="shared" si="1"/>
        <v>0</v>
      </c>
      <c r="R7" s="209"/>
      <c r="S7" s="120"/>
    </row>
    <row r="8" spans="1:19" ht="25.5" customHeight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 t="shared" si="0"/>
        <v>0</v>
      </c>
      <c r="Q8" s="125">
        <f t="shared" si="1"/>
        <v>0</v>
      </c>
      <c r="R8" s="209"/>
      <c r="S8" s="120"/>
    </row>
    <row r="9" spans="1:19" ht="25.5" customHeight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 t="shared" si="0"/>
        <v>0</v>
      </c>
      <c r="Q9" s="125">
        <f t="shared" si="1"/>
        <v>0</v>
      </c>
      <c r="R9" s="209"/>
      <c r="S9" s="120"/>
    </row>
    <row r="10" spans="1:19" ht="25.5" customHeight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 t="shared" si="0"/>
        <v>0</v>
      </c>
      <c r="Q10" s="125">
        <f t="shared" si="1"/>
        <v>0</v>
      </c>
      <c r="R10" s="209"/>
      <c r="S10" s="120"/>
    </row>
    <row r="11" spans="1:19" ht="25.5" customHeight="1" thickBot="1">
      <c r="A11" s="28" t="s">
        <v>70</v>
      </c>
      <c r="B11" s="29" t="s">
        <v>94</v>
      </c>
      <c r="C11" s="30">
        <v>5</v>
      </c>
      <c r="D11" s="28" t="s">
        <v>30</v>
      </c>
      <c r="E11" s="29" t="s">
        <v>31</v>
      </c>
      <c r="F11" s="29" t="s">
        <v>32</v>
      </c>
      <c r="G11" s="29"/>
      <c r="H11" s="31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52"/>
      <c r="Q11" s="359"/>
      <c r="R11" s="359"/>
      <c r="S11" s="120"/>
    </row>
    <row r="12" spans="1:19" s="128" customFormat="1" ht="12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47" t="s">
        <v>135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52</v>
      </c>
      <c r="B15" s="155" t="s">
        <v>53</v>
      </c>
      <c r="C15" s="162">
        <v>6</v>
      </c>
      <c r="D15" s="59" t="s">
        <v>42</v>
      </c>
      <c r="E15" s="60" t="s">
        <v>54</v>
      </c>
      <c r="F15" s="60" t="s">
        <v>55</v>
      </c>
      <c r="G15" s="60" t="s">
        <v>43</v>
      </c>
      <c r="H15" s="259" t="s">
        <v>41</v>
      </c>
      <c r="I15" s="59" t="s">
        <v>43</v>
      </c>
      <c r="J15" s="117" t="s">
        <v>41</v>
      </c>
      <c r="K15" s="272"/>
      <c r="L15" s="164"/>
      <c r="M15" s="164"/>
      <c r="N15" s="164"/>
      <c r="O15" s="165"/>
      <c r="P15" s="131">
        <f aca="true" t="shared" si="2" ref="P15:P30">SUM(L15:O15)</f>
        <v>0</v>
      </c>
      <c r="Q15" s="132">
        <f aca="true" t="shared" si="3" ref="Q15:Q30">P15*100/280/100</f>
        <v>0</v>
      </c>
      <c r="R15" s="208"/>
      <c r="S15" s="120"/>
    </row>
    <row r="16" spans="1:19" ht="25.5" customHeight="1">
      <c r="A16" s="157" t="s">
        <v>85</v>
      </c>
      <c r="B16" s="8" t="s">
        <v>86</v>
      </c>
      <c r="C16" s="11">
        <v>6</v>
      </c>
      <c r="D16" s="76" t="s">
        <v>51</v>
      </c>
      <c r="E16" s="77" t="s">
        <v>24</v>
      </c>
      <c r="F16" s="77" t="s">
        <v>25</v>
      </c>
      <c r="G16" s="77"/>
      <c r="H16" s="78"/>
      <c r="I16" s="76" t="s">
        <v>24</v>
      </c>
      <c r="J16" s="79" t="s">
        <v>25</v>
      </c>
      <c r="K16" s="273"/>
      <c r="L16" s="40"/>
      <c r="M16" s="40"/>
      <c r="N16" s="40"/>
      <c r="O16" s="166"/>
      <c r="P16" s="134">
        <f t="shared" si="2"/>
        <v>0</v>
      </c>
      <c r="Q16" s="135">
        <f t="shared" si="3"/>
        <v>0</v>
      </c>
      <c r="R16" s="209"/>
      <c r="S16" s="120"/>
    </row>
    <row r="17" spans="1:19" ht="25.5" customHeight="1">
      <c r="A17" s="157" t="s">
        <v>68</v>
      </c>
      <c r="B17" s="8" t="s">
        <v>69</v>
      </c>
      <c r="C17" s="11">
        <v>6</v>
      </c>
      <c r="D17" s="76" t="s">
        <v>35</v>
      </c>
      <c r="E17" s="77" t="s">
        <v>36</v>
      </c>
      <c r="F17" s="77" t="s">
        <v>37</v>
      </c>
      <c r="G17" s="77"/>
      <c r="H17" s="78"/>
      <c r="I17" s="76" t="s">
        <v>36</v>
      </c>
      <c r="J17" s="79" t="s">
        <v>37</v>
      </c>
      <c r="K17" s="273"/>
      <c r="L17" s="40"/>
      <c r="M17" s="40"/>
      <c r="N17" s="40"/>
      <c r="O17" s="166"/>
      <c r="P17" s="134">
        <f t="shared" si="2"/>
        <v>0</v>
      </c>
      <c r="Q17" s="135">
        <f t="shared" si="3"/>
        <v>0</v>
      </c>
      <c r="R17" s="209"/>
      <c r="S17" s="120"/>
    </row>
    <row r="18" spans="1:19" ht="25.5" customHeight="1">
      <c r="A18" s="157" t="s">
        <v>33</v>
      </c>
      <c r="B18" s="8" t="s">
        <v>34</v>
      </c>
      <c r="C18" s="11">
        <v>6</v>
      </c>
      <c r="D18" s="76" t="s">
        <v>35</v>
      </c>
      <c r="E18" s="77" t="s">
        <v>36</v>
      </c>
      <c r="F18" s="77" t="s">
        <v>37</v>
      </c>
      <c r="G18" s="77"/>
      <c r="H18" s="78"/>
      <c r="I18" s="76" t="s">
        <v>36</v>
      </c>
      <c r="J18" s="79" t="s">
        <v>37</v>
      </c>
      <c r="K18" s="273"/>
      <c r="L18" s="40"/>
      <c r="M18" s="40"/>
      <c r="N18" s="40"/>
      <c r="O18" s="166"/>
      <c r="P18" s="134">
        <f t="shared" si="2"/>
        <v>0</v>
      </c>
      <c r="Q18" s="135">
        <f t="shared" si="3"/>
        <v>0</v>
      </c>
      <c r="R18" s="209"/>
      <c r="S18" s="120"/>
    </row>
    <row r="19" spans="1:19" ht="25.5" customHeight="1">
      <c r="A19" s="159" t="s">
        <v>38</v>
      </c>
      <c r="B19" s="13" t="s">
        <v>39</v>
      </c>
      <c r="C19" s="16">
        <v>6</v>
      </c>
      <c r="D19" s="67" t="s">
        <v>30</v>
      </c>
      <c r="E19" s="68" t="s">
        <v>31</v>
      </c>
      <c r="F19" s="68" t="s">
        <v>32</v>
      </c>
      <c r="G19" s="68"/>
      <c r="H19" s="69"/>
      <c r="I19" s="67" t="s">
        <v>31</v>
      </c>
      <c r="J19" s="121" t="s">
        <v>32</v>
      </c>
      <c r="K19" s="274"/>
      <c r="L19" s="40"/>
      <c r="M19" s="40"/>
      <c r="N19" s="40"/>
      <c r="O19" s="166"/>
      <c r="P19" s="134">
        <f t="shared" si="2"/>
        <v>0</v>
      </c>
      <c r="Q19" s="135">
        <f t="shared" si="3"/>
        <v>0</v>
      </c>
      <c r="R19" s="209"/>
      <c r="S19" s="120"/>
    </row>
    <row r="20" spans="1:19" ht="25.5" customHeight="1">
      <c r="A20" s="157" t="s">
        <v>54</v>
      </c>
      <c r="B20" s="8" t="s">
        <v>72</v>
      </c>
      <c r="C20" s="11">
        <v>6</v>
      </c>
      <c r="D20" s="76" t="s">
        <v>73</v>
      </c>
      <c r="E20" s="77" t="s">
        <v>74</v>
      </c>
      <c r="F20" s="77" t="s">
        <v>75</v>
      </c>
      <c r="G20" s="77" t="s">
        <v>76</v>
      </c>
      <c r="H20" s="78" t="s">
        <v>77</v>
      </c>
      <c r="I20" s="76" t="s">
        <v>74</v>
      </c>
      <c r="J20" s="79" t="s">
        <v>75</v>
      </c>
      <c r="K20" s="273"/>
      <c r="L20" s="40"/>
      <c r="M20" s="40"/>
      <c r="N20" s="40"/>
      <c r="O20" s="166"/>
      <c r="P20" s="134">
        <f t="shared" si="2"/>
        <v>0</v>
      </c>
      <c r="Q20" s="135">
        <f t="shared" si="3"/>
        <v>0</v>
      </c>
      <c r="R20" s="209"/>
      <c r="S20" s="120"/>
    </row>
    <row r="21" spans="1:19" ht="25.5" customHeight="1">
      <c r="A21" s="157" t="s">
        <v>62</v>
      </c>
      <c r="B21" s="8" t="s">
        <v>63</v>
      </c>
      <c r="C21" s="11">
        <v>6</v>
      </c>
      <c r="D21" s="76" t="s">
        <v>30</v>
      </c>
      <c r="E21" s="77" t="s">
        <v>31</v>
      </c>
      <c r="F21" s="77" t="s">
        <v>32</v>
      </c>
      <c r="G21" s="77"/>
      <c r="H21" s="78"/>
      <c r="I21" s="76" t="s">
        <v>31</v>
      </c>
      <c r="J21" s="79" t="s">
        <v>32</v>
      </c>
      <c r="K21" s="273"/>
      <c r="L21" s="40"/>
      <c r="M21" s="40"/>
      <c r="N21" s="40"/>
      <c r="O21" s="166"/>
      <c r="P21" s="134">
        <f t="shared" si="2"/>
        <v>0</v>
      </c>
      <c r="Q21" s="135">
        <f t="shared" si="3"/>
        <v>0</v>
      </c>
      <c r="R21" s="209"/>
      <c r="S21" s="120"/>
    </row>
    <row r="22" spans="1:19" ht="25.5" customHeight="1">
      <c r="A22" s="157" t="s">
        <v>49</v>
      </c>
      <c r="B22" s="8" t="s">
        <v>50</v>
      </c>
      <c r="C22" s="11">
        <v>6</v>
      </c>
      <c r="D22" s="76" t="s">
        <v>51</v>
      </c>
      <c r="E22" s="77" t="s">
        <v>24</v>
      </c>
      <c r="F22" s="77" t="s">
        <v>25</v>
      </c>
      <c r="G22" s="77" t="s">
        <v>47</v>
      </c>
      <c r="H22" s="78" t="s">
        <v>48</v>
      </c>
      <c r="I22" s="76" t="s">
        <v>24</v>
      </c>
      <c r="J22" s="79" t="s">
        <v>25</v>
      </c>
      <c r="K22" s="273"/>
      <c r="L22" s="40"/>
      <c r="M22" s="40"/>
      <c r="N22" s="40"/>
      <c r="O22" s="166"/>
      <c r="P22" s="134">
        <f t="shared" si="2"/>
        <v>0</v>
      </c>
      <c r="Q22" s="135">
        <f t="shared" si="3"/>
        <v>0</v>
      </c>
      <c r="R22" s="209"/>
      <c r="S22" s="120"/>
    </row>
    <row r="23" spans="1:19" ht="25.5" customHeight="1">
      <c r="A23" s="157" t="s">
        <v>82</v>
      </c>
      <c r="B23" s="8" t="s">
        <v>83</v>
      </c>
      <c r="C23" s="11">
        <v>6</v>
      </c>
      <c r="D23" s="76" t="s">
        <v>79</v>
      </c>
      <c r="E23" s="77" t="s">
        <v>84</v>
      </c>
      <c r="F23" s="77" t="s">
        <v>81</v>
      </c>
      <c r="G23" s="77"/>
      <c r="H23" s="78"/>
      <c r="I23" s="76" t="s">
        <v>82</v>
      </c>
      <c r="J23" s="79" t="s">
        <v>83</v>
      </c>
      <c r="K23" s="273"/>
      <c r="L23" s="40"/>
      <c r="M23" s="40"/>
      <c r="N23" s="40"/>
      <c r="O23" s="166"/>
      <c r="P23" s="134">
        <f t="shared" si="2"/>
        <v>0</v>
      </c>
      <c r="Q23" s="135">
        <f t="shared" si="3"/>
        <v>0</v>
      </c>
      <c r="R23" s="209"/>
      <c r="S23" s="120"/>
    </row>
    <row r="24" spans="1:19" ht="25.5" customHeight="1">
      <c r="A24" s="157" t="s">
        <v>70</v>
      </c>
      <c r="B24" s="8" t="s">
        <v>78</v>
      </c>
      <c r="C24" s="11">
        <v>6</v>
      </c>
      <c r="D24" s="76" t="s">
        <v>79</v>
      </c>
      <c r="E24" s="77" t="s">
        <v>80</v>
      </c>
      <c r="F24" s="77" t="s">
        <v>81</v>
      </c>
      <c r="G24" s="77"/>
      <c r="H24" s="78"/>
      <c r="I24" s="76" t="s">
        <v>70</v>
      </c>
      <c r="J24" s="79" t="s">
        <v>78</v>
      </c>
      <c r="K24" s="273"/>
      <c r="L24" s="40"/>
      <c r="M24" s="40"/>
      <c r="N24" s="40"/>
      <c r="O24" s="166"/>
      <c r="P24" s="134">
        <f t="shared" si="2"/>
        <v>0</v>
      </c>
      <c r="Q24" s="135">
        <f t="shared" si="3"/>
        <v>0</v>
      </c>
      <c r="R24" s="209"/>
      <c r="S24" s="120"/>
    </row>
    <row r="25" spans="1:19" ht="25.5" customHeight="1">
      <c r="A25" s="157" t="s">
        <v>28</v>
      </c>
      <c r="B25" s="8" t="s">
        <v>29</v>
      </c>
      <c r="C25" s="11">
        <v>6</v>
      </c>
      <c r="D25" s="76" t="s">
        <v>30</v>
      </c>
      <c r="E25" s="77" t="s">
        <v>31</v>
      </c>
      <c r="F25" s="77" t="s">
        <v>32</v>
      </c>
      <c r="G25" s="77"/>
      <c r="H25" s="78"/>
      <c r="I25" s="76" t="s">
        <v>31</v>
      </c>
      <c r="J25" s="79" t="s">
        <v>32</v>
      </c>
      <c r="K25" s="273"/>
      <c r="L25" s="40"/>
      <c r="M25" s="40"/>
      <c r="N25" s="40"/>
      <c r="O25" s="166"/>
      <c r="P25" s="134">
        <f t="shared" si="2"/>
        <v>0</v>
      </c>
      <c r="Q25" s="135">
        <f t="shared" si="3"/>
        <v>0</v>
      </c>
      <c r="R25" s="209"/>
      <c r="S25" s="120"/>
    </row>
    <row r="26" spans="1:19" ht="25.5" customHeight="1">
      <c r="A26" s="126" t="s">
        <v>56</v>
      </c>
      <c r="B26" s="22" t="s">
        <v>57</v>
      </c>
      <c r="C26" s="25">
        <v>6</v>
      </c>
      <c r="D26" s="76" t="s">
        <v>58</v>
      </c>
      <c r="E26" s="77" t="s">
        <v>59</v>
      </c>
      <c r="F26" s="77" t="s">
        <v>57</v>
      </c>
      <c r="G26" s="77"/>
      <c r="H26" s="78"/>
      <c r="I26" s="76" t="s">
        <v>59</v>
      </c>
      <c r="J26" s="79" t="s">
        <v>57</v>
      </c>
      <c r="K26" s="275"/>
      <c r="L26" s="44"/>
      <c r="M26" s="44"/>
      <c r="N26" s="44"/>
      <c r="O26" s="167"/>
      <c r="P26" s="134">
        <f t="shared" si="2"/>
        <v>0</v>
      </c>
      <c r="Q26" s="135">
        <f t="shared" si="3"/>
        <v>0</v>
      </c>
      <c r="R26" s="209"/>
      <c r="S26" s="120"/>
    </row>
    <row r="27" spans="1:19" ht="25.5" customHeight="1">
      <c r="A27" s="126" t="s">
        <v>19</v>
      </c>
      <c r="B27" s="22" t="s">
        <v>20</v>
      </c>
      <c r="C27" s="25">
        <v>6</v>
      </c>
      <c r="D27" s="76" t="s">
        <v>21</v>
      </c>
      <c r="E27" s="77" t="s">
        <v>22</v>
      </c>
      <c r="F27" s="77" t="s">
        <v>23</v>
      </c>
      <c r="G27" s="77" t="s">
        <v>24</v>
      </c>
      <c r="H27" s="78" t="s">
        <v>25</v>
      </c>
      <c r="I27" s="76" t="s">
        <v>26</v>
      </c>
      <c r="J27" s="79" t="s">
        <v>27</v>
      </c>
      <c r="K27" s="275"/>
      <c r="L27" s="44"/>
      <c r="M27" s="44"/>
      <c r="N27" s="44"/>
      <c r="O27" s="167"/>
      <c r="P27" s="134">
        <f t="shared" si="2"/>
        <v>0</v>
      </c>
      <c r="Q27" s="135">
        <f t="shared" si="3"/>
        <v>0</v>
      </c>
      <c r="R27" s="209"/>
      <c r="S27" s="120"/>
    </row>
    <row r="28" spans="1:19" ht="25.5" customHeight="1">
      <c r="A28" s="76" t="s">
        <v>140</v>
      </c>
      <c r="B28" s="77" t="s">
        <v>141</v>
      </c>
      <c r="C28" s="78" t="s">
        <v>142</v>
      </c>
      <c r="D28" s="76" t="s">
        <v>143</v>
      </c>
      <c r="E28" s="77" t="s">
        <v>144</v>
      </c>
      <c r="F28" s="77" t="s">
        <v>145</v>
      </c>
      <c r="G28" s="77"/>
      <c r="H28" s="78"/>
      <c r="I28" s="76" t="s">
        <v>144</v>
      </c>
      <c r="J28" s="79" t="s">
        <v>145</v>
      </c>
      <c r="K28" s="276"/>
      <c r="L28" s="88"/>
      <c r="M28" s="88"/>
      <c r="N28" s="88"/>
      <c r="O28" s="133"/>
      <c r="P28" s="134">
        <f t="shared" si="2"/>
        <v>0</v>
      </c>
      <c r="Q28" s="135">
        <f t="shared" si="3"/>
        <v>0</v>
      </c>
      <c r="R28" s="271"/>
      <c r="S28" s="120"/>
    </row>
    <row r="29" spans="1:19" ht="25.5" customHeight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2"/>
        <v>0</v>
      </c>
      <c r="Q29" s="135">
        <f t="shared" si="3"/>
        <v>0</v>
      </c>
      <c r="R29" s="271"/>
      <c r="S29" s="120"/>
    </row>
    <row r="30" spans="1:19" ht="25.5" customHeight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2"/>
        <v>0</v>
      </c>
      <c r="Q30" s="135">
        <f t="shared" si="3"/>
        <v>0</v>
      </c>
      <c r="R30" s="209"/>
      <c r="S30" s="120"/>
    </row>
    <row r="31" spans="1:19" ht="25.5" customHeight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54"/>
      <c r="Q31" s="357"/>
      <c r="R31" s="358"/>
      <c r="S31" s="120"/>
    </row>
    <row r="32" spans="1:19" ht="25.5" customHeight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52"/>
      <c r="Q32" s="359"/>
      <c r="R32" s="360"/>
      <c r="S32" s="120"/>
    </row>
    <row r="33" spans="1:19" s="108" customFormat="1" ht="15.7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47" t="s">
        <v>136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64</v>
      </c>
      <c r="B36" s="2" t="s">
        <v>65</v>
      </c>
      <c r="C36" s="3">
        <v>5</v>
      </c>
      <c r="D36" s="4" t="s">
        <v>21</v>
      </c>
      <c r="E36" s="2" t="s">
        <v>24</v>
      </c>
      <c r="F36" s="2" t="s">
        <v>25</v>
      </c>
      <c r="G36" s="2" t="s">
        <v>54</v>
      </c>
      <c r="H36" s="5" t="s">
        <v>55</v>
      </c>
      <c r="I36" s="191" t="s">
        <v>66</v>
      </c>
      <c r="J36" s="207" t="s">
        <v>67</v>
      </c>
      <c r="K36" s="150"/>
      <c r="L36" s="38"/>
      <c r="M36" s="38"/>
      <c r="N36" s="38"/>
      <c r="O36" s="46"/>
      <c r="P36" s="140">
        <f aca="true" t="shared" si="4" ref="P36:P56">SUM(K36:O36)</f>
        <v>0</v>
      </c>
      <c r="Q36" s="221">
        <f aca="true" t="shared" si="5" ref="Q36:Q53">P36*100/300/100</f>
        <v>0</v>
      </c>
      <c r="R36" s="215"/>
      <c r="S36" s="142"/>
    </row>
    <row r="37" spans="1:19" s="108" customFormat="1" ht="25.5" customHeight="1">
      <c r="A37" s="157" t="s">
        <v>60</v>
      </c>
      <c r="B37" s="8" t="s">
        <v>61</v>
      </c>
      <c r="C37" s="9">
        <v>5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/>
      <c r="L37" s="40"/>
      <c r="M37" s="40"/>
      <c r="N37" s="40"/>
      <c r="O37" s="43"/>
      <c r="P37" s="144">
        <f t="shared" si="4"/>
        <v>0</v>
      </c>
      <c r="Q37" s="222">
        <f t="shared" si="5"/>
        <v>0</v>
      </c>
      <c r="R37" s="146"/>
      <c r="S37" s="142"/>
    </row>
    <row r="38" spans="1:19" s="108" customFormat="1" ht="25.5" customHeight="1">
      <c r="A38" s="157" t="s">
        <v>70</v>
      </c>
      <c r="B38" s="8" t="s">
        <v>71</v>
      </c>
      <c r="C38" s="9">
        <v>5</v>
      </c>
      <c r="D38" s="10" t="s">
        <v>30</v>
      </c>
      <c r="E38" s="8" t="s">
        <v>31</v>
      </c>
      <c r="F38" s="8" t="s">
        <v>32</v>
      </c>
      <c r="G38" s="8"/>
      <c r="H38" s="11"/>
      <c r="I38" s="157" t="s">
        <v>31</v>
      </c>
      <c r="J38" s="158" t="s">
        <v>32</v>
      </c>
      <c r="K38" s="151"/>
      <c r="L38" s="40"/>
      <c r="M38" s="40"/>
      <c r="N38" s="40"/>
      <c r="O38" s="43"/>
      <c r="P38" s="144">
        <f t="shared" si="4"/>
        <v>0</v>
      </c>
      <c r="Q38" s="222">
        <f t="shared" si="5"/>
        <v>0</v>
      </c>
      <c r="R38" s="146"/>
      <c r="S38" s="142"/>
    </row>
    <row r="39" spans="1:19" s="108" customFormat="1" ht="25.5" customHeight="1">
      <c r="A39" s="157" t="s">
        <v>40</v>
      </c>
      <c r="B39" s="8" t="s">
        <v>41</v>
      </c>
      <c r="C39" s="9">
        <v>5</v>
      </c>
      <c r="D39" s="10" t="s">
        <v>42</v>
      </c>
      <c r="E39" s="8" t="s">
        <v>43</v>
      </c>
      <c r="F39" s="8" t="s">
        <v>41</v>
      </c>
      <c r="G39" s="8"/>
      <c r="H39" s="11"/>
      <c r="I39" s="157" t="s">
        <v>43</v>
      </c>
      <c r="J39" s="158" t="s">
        <v>41</v>
      </c>
      <c r="K39" s="151"/>
      <c r="L39" s="40"/>
      <c r="M39" s="40"/>
      <c r="N39" s="40"/>
      <c r="O39" s="43"/>
      <c r="P39" s="144">
        <f t="shared" si="4"/>
        <v>0</v>
      </c>
      <c r="Q39" s="222">
        <f t="shared" si="5"/>
        <v>0</v>
      </c>
      <c r="R39" s="146"/>
      <c r="S39" s="142"/>
    </row>
    <row r="40" spans="1:19" s="108" customFormat="1" ht="25.5" customHeight="1">
      <c r="A40" s="157" t="s">
        <v>44</v>
      </c>
      <c r="B40" s="8" t="s">
        <v>45</v>
      </c>
      <c r="C40" s="9">
        <v>5</v>
      </c>
      <c r="D40" s="10" t="s">
        <v>46</v>
      </c>
      <c r="E40" s="8" t="s">
        <v>22</v>
      </c>
      <c r="F40" s="8" t="s">
        <v>23</v>
      </c>
      <c r="G40" s="8" t="s">
        <v>47</v>
      </c>
      <c r="H40" s="11" t="s">
        <v>48</v>
      </c>
      <c r="I40" s="157" t="s">
        <v>44</v>
      </c>
      <c r="J40" s="158" t="s">
        <v>45</v>
      </c>
      <c r="K40" s="151"/>
      <c r="L40" s="40"/>
      <c r="M40" s="40"/>
      <c r="N40" s="40"/>
      <c r="O40" s="43"/>
      <c r="P40" s="144">
        <f t="shared" si="4"/>
        <v>0</v>
      </c>
      <c r="Q40" s="222">
        <f t="shared" si="5"/>
        <v>0</v>
      </c>
      <c r="R40" s="146"/>
      <c r="S40" s="142"/>
    </row>
    <row r="41" spans="1:19" s="108" customFormat="1" ht="25.5" customHeight="1">
      <c r="A41" s="172" t="s">
        <v>52</v>
      </c>
      <c r="B41" s="17" t="s">
        <v>53</v>
      </c>
      <c r="C41" s="18">
        <v>6</v>
      </c>
      <c r="D41" s="19" t="s">
        <v>42</v>
      </c>
      <c r="E41" s="17" t="s">
        <v>54</v>
      </c>
      <c r="F41" s="17" t="s">
        <v>55</v>
      </c>
      <c r="G41" s="17" t="s">
        <v>43</v>
      </c>
      <c r="H41" s="20" t="s">
        <v>41</v>
      </c>
      <c r="I41" s="172" t="s">
        <v>43</v>
      </c>
      <c r="J41" s="173" t="s">
        <v>41</v>
      </c>
      <c r="K41" s="286"/>
      <c r="L41" s="41"/>
      <c r="M41" s="41"/>
      <c r="N41" s="41"/>
      <c r="O41" s="42"/>
      <c r="P41" s="144">
        <f t="shared" si="4"/>
        <v>0</v>
      </c>
      <c r="Q41" s="222">
        <f t="shared" si="5"/>
        <v>0</v>
      </c>
      <c r="R41" s="146"/>
      <c r="S41" s="142"/>
    </row>
    <row r="42" spans="1:19" s="108" customFormat="1" ht="25.5" customHeight="1">
      <c r="A42" s="157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7" t="s">
        <v>24</v>
      </c>
      <c r="J42" s="158" t="s">
        <v>25</v>
      </c>
      <c r="K42" s="151"/>
      <c r="L42" s="40"/>
      <c r="M42" s="40"/>
      <c r="N42" s="40"/>
      <c r="O42" s="43"/>
      <c r="P42" s="144">
        <f t="shared" si="4"/>
        <v>0</v>
      </c>
      <c r="Q42" s="222">
        <f t="shared" si="5"/>
        <v>0</v>
      </c>
      <c r="R42" s="146"/>
      <c r="S42" s="142"/>
    </row>
    <row r="43" spans="1:19" s="108" customFormat="1" ht="25.5" customHeight="1">
      <c r="A43" s="157" t="s">
        <v>68</v>
      </c>
      <c r="B43" s="8" t="s">
        <v>69</v>
      </c>
      <c r="C43" s="9">
        <v>6</v>
      </c>
      <c r="D43" s="10" t="s">
        <v>35</v>
      </c>
      <c r="E43" s="8" t="s">
        <v>36</v>
      </c>
      <c r="F43" s="8" t="s">
        <v>37</v>
      </c>
      <c r="G43" s="8"/>
      <c r="H43" s="11"/>
      <c r="I43" s="157" t="s">
        <v>36</v>
      </c>
      <c r="J43" s="158" t="s">
        <v>37</v>
      </c>
      <c r="K43" s="151"/>
      <c r="L43" s="40"/>
      <c r="M43" s="40"/>
      <c r="N43" s="40"/>
      <c r="O43" s="43"/>
      <c r="P43" s="144">
        <f t="shared" si="4"/>
        <v>0</v>
      </c>
      <c r="Q43" s="222">
        <f t="shared" si="5"/>
        <v>0</v>
      </c>
      <c r="R43" s="146"/>
      <c r="S43" s="142"/>
    </row>
    <row r="44" spans="1:19" s="108" customFormat="1" ht="25.5" customHeight="1">
      <c r="A44" s="157" t="s">
        <v>33</v>
      </c>
      <c r="B44" s="8" t="s">
        <v>34</v>
      </c>
      <c r="C44" s="9">
        <v>6</v>
      </c>
      <c r="D44" s="10" t="s">
        <v>35</v>
      </c>
      <c r="E44" s="8" t="s">
        <v>36</v>
      </c>
      <c r="F44" s="8" t="s">
        <v>37</v>
      </c>
      <c r="G44" s="8"/>
      <c r="H44" s="11"/>
      <c r="I44" s="157" t="s">
        <v>36</v>
      </c>
      <c r="J44" s="158" t="s">
        <v>37</v>
      </c>
      <c r="K44" s="151"/>
      <c r="L44" s="40"/>
      <c r="M44" s="40"/>
      <c r="N44" s="40"/>
      <c r="O44" s="43"/>
      <c r="P44" s="144">
        <f t="shared" si="4"/>
        <v>0</v>
      </c>
      <c r="Q44" s="222">
        <f t="shared" si="5"/>
        <v>0</v>
      </c>
      <c r="R44" s="146"/>
      <c r="S44" s="142"/>
    </row>
    <row r="45" spans="1:19" s="108" customFormat="1" ht="25.5" customHeight="1">
      <c r="A45" s="159" t="s">
        <v>38</v>
      </c>
      <c r="B45" s="13" t="s">
        <v>39</v>
      </c>
      <c r="C45" s="14">
        <v>6</v>
      </c>
      <c r="D45" s="15" t="s">
        <v>30</v>
      </c>
      <c r="E45" s="13" t="s">
        <v>31</v>
      </c>
      <c r="F45" s="13" t="s">
        <v>32</v>
      </c>
      <c r="G45" s="13"/>
      <c r="H45" s="16"/>
      <c r="I45" s="159" t="s">
        <v>31</v>
      </c>
      <c r="J45" s="160" t="s">
        <v>32</v>
      </c>
      <c r="K45" s="151"/>
      <c r="L45" s="40"/>
      <c r="M45" s="40"/>
      <c r="N45" s="40"/>
      <c r="O45" s="43"/>
      <c r="P45" s="144">
        <f t="shared" si="4"/>
        <v>0</v>
      </c>
      <c r="Q45" s="222">
        <f t="shared" si="5"/>
        <v>0</v>
      </c>
      <c r="R45" s="146"/>
      <c r="S45" s="142"/>
    </row>
    <row r="46" spans="1:19" s="108" customFormat="1" ht="25.5" customHeight="1">
      <c r="A46" s="157" t="s">
        <v>54</v>
      </c>
      <c r="B46" s="8" t="s">
        <v>72</v>
      </c>
      <c r="C46" s="9">
        <v>6</v>
      </c>
      <c r="D46" s="10" t="s">
        <v>73</v>
      </c>
      <c r="E46" s="8" t="s">
        <v>74</v>
      </c>
      <c r="F46" s="8" t="s">
        <v>75</v>
      </c>
      <c r="G46" s="8" t="s">
        <v>76</v>
      </c>
      <c r="H46" s="11" t="s">
        <v>77</v>
      </c>
      <c r="I46" s="157" t="s">
        <v>74</v>
      </c>
      <c r="J46" s="158" t="s">
        <v>75</v>
      </c>
      <c r="K46" s="151"/>
      <c r="L46" s="40"/>
      <c r="M46" s="40"/>
      <c r="N46" s="40"/>
      <c r="O46" s="43"/>
      <c r="P46" s="144">
        <f t="shared" si="4"/>
        <v>0</v>
      </c>
      <c r="Q46" s="222">
        <f t="shared" si="5"/>
        <v>0</v>
      </c>
      <c r="R46" s="146"/>
      <c r="S46" s="142"/>
    </row>
    <row r="47" spans="1:19" s="108" customFormat="1" ht="25.5" customHeight="1">
      <c r="A47" s="157" t="s">
        <v>62</v>
      </c>
      <c r="B47" s="8" t="s">
        <v>63</v>
      </c>
      <c r="C47" s="9">
        <v>6</v>
      </c>
      <c r="D47" s="10" t="s">
        <v>30</v>
      </c>
      <c r="E47" s="8" t="s">
        <v>31</v>
      </c>
      <c r="F47" s="8" t="s">
        <v>32</v>
      </c>
      <c r="G47" s="8"/>
      <c r="H47" s="11"/>
      <c r="I47" s="157" t="s">
        <v>31</v>
      </c>
      <c r="J47" s="158" t="s">
        <v>32</v>
      </c>
      <c r="K47" s="151"/>
      <c r="L47" s="40"/>
      <c r="M47" s="40"/>
      <c r="N47" s="40"/>
      <c r="O47" s="43"/>
      <c r="P47" s="144">
        <f t="shared" si="4"/>
        <v>0</v>
      </c>
      <c r="Q47" s="222">
        <f t="shared" si="5"/>
        <v>0</v>
      </c>
      <c r="R47" s="146"/>
      <c r="S47" s="142"/>
    </row>
    <row r="48" spans="1:19" s="108" customFormat="1" ht="25.5" customHeight="1">
      <c r="A48" s="157" t="s">
        <v>49</v>
      </c>
      <c r="B48" s="8" t="s">
        <v>50</v>
      </c>
      <c r="C48" s="9">
        <v>6</v>
      </c>
      <c r="D48" s="10" t="s">
        <v>51</v>
      </c>
      <c r="E48" s="8" t="s">
        <v>24</v>
      </c>
      <c r="F48" s="8" t="s">
        <v>25</v>
      </c>
      <c r="G48" s="8" t="s">
        <v>47</v>
      </c>
      <c r="H48" s="11" t="s">
        <v>48</v>
      </c>
      <c r="I48" s="157" t="s">
        <v>24</v>
      </c>
      <c r="J48" s="158" t="s">
        <v>25</v>
      </c>
      <c r="K48" s="151"/>
      <c r="L48" s="40"/>
      <c r="M48" s="40"/>
      <c r="N48" s="40"/>
      <c r="O48" s="43"/>
      <c r="P48" s="144">
        <f t="shared" si="4"/>
        <v>0</v>
      </c>
      <c r="Q48" s="222">
        <f t="shared" si="5"/>
        <v>0</v>
      </c>
      <c r="R48" s="146"/>
      <c r="S48" s="142"/>
    </row>
    <row r="49" spans="1:19" s="108" customFormat="1" ht="25.5" customHeight="1">
      <c r="A49" s="157" t="s">
        <v>82</v>
      </c>
      <c r="B49" s="8" t="s">
        <v>83</v>
      </c>
      <c r="C49" s="9">
        <v>6</v>
      </c>
      <c r="D49" s="10" t="s">
        <v>79</v>
      </c>
      <c r="E49" s="8" t="s">
        <v>84</v>
      </c>
      <c r="F49" s="8" t="s">
        <v>81</v>
      </c>
      <c r="G49" s="8"/>
      <c r="H49" s="11"/>
      <c r="I49" s="157" t="s">
        <v>82</v>
      </c>
      <c r="J49" s="158" t="s">
        <v>83</v>
      </c>
      <c r="K49" s="151"/>
      <c r="L49" s="40"/>
      <c r="M49" s="40"/>
      <c r="N49" s="40"/>
      <c r="O49" s="43"/>
      <c r="P49" s="144">
        <f t="shared" si="4"/>
        <v>0</v>
      </c>
      <c r="Q49" s="222">
        <f t="shared" si="5"/>
        <v>0</v>
      </c>
      <c r="R49" s="146"/>
      <c r="S49" s="142"/>
    </row>
    <row r="50" spans="1:19" s="108" customFormat="1" ht="25.5" customHeight="1">
      <c r="A50" s="157" t="s">
        <v>70</v>
      </c>
      <c r="B50" s="8" t="s">
        <v>78</v>
      </c>
      <c r="C50" s="9">
        <v>6</v>
      </c>
      <c r="D50" s="10" t="s">
        <v>79</v>
      </c>
      <c r="E50" s="8" t="s">
        <v>80</v>
      </c>
      <c r="F50" s="8" t="s">
        <v>81</v>
      </c>
      <c r="G50" s="8"/>
      <c r="H50" s="11"/>
      <c r="I50" s="157" t="s">
        <v>70</v>
      </c>
      <c r="J50" s="158" t="s">
        <v>78</v>
      </c>
      <c r="K50" s="151"/>
      <c r="L50" s="40"/>
      <c r="M50" s="40"/>
      <c r="N50" s="40"/>
      <c r="O50" s="43"/>
      <c r="P50" s="144">
        <f t="shared" si="4"/>
        <v>0</v>
      </c>
      <c r="Q50" s="222">
        <f t="shared" si="5"/>
        <v>0</v>
      </c>
      <c r="R50" s="146"/>
      <c r="S50" s="142"/>
    </row>
    <row r="51" spans="1:19" s="108" customFormat="1" ht="25.5" customHeight="1">
      <c r="A51" s="157" t="s">
        <v>28</v>
      </c>
      <c r="B51" s="8" t="s">
        <v>29</v>
      </c>
      <c r="C51" s="9">
        <v>6</v>
      </c>
      <c r="D51" s="10" t="s">
        <v>30</v>
      </c>
      <c r="E51" s="8" t="s">
        <v>31</v>
      </c>
      <c r="F51" s="8" t="s">
        <v>32</v>
      </c>
      <c r="G51" s="8"/>
      <c r="H51" s="11"/>
      <c r="I51" s="157" t="s">
        <v>31</v>
      </c>
      <c r="J51" s="158" t="s">
        <v>32</v>
      </c>
      <c r="K51" s="151"/>
      <c r="L51" s="40"/>
      <c r="M51" s="40"/>
      <c r="N51" s="40"/>
      <c r="O51" s="43"/>
      <c r="P51" s="144">
        <f t="shared" si="4"/>
        <v>0</v>
      </c>
      <c r="Q51" s="222">
        <f t="shared" si="5"/>
        <v>0</v>
      </c>
      <c r="R51" s="146"/>
      <c r="S51" s="142"/>
    </row>
    <row r="52" spans="1:19" s="108" customFormat="1" ht="25.5" customHeight="1">
      <c r="A52" s="126" t="s">
        <v>56</v>
      </c>
      <c r="B52" s="22" t="s">
        <v>57</v>
      </c>
      <c r="C52" s="23">
        <v>6</v>
      </c>
      <c r="D52" s="24" t="s">
        <v>58</v>
      </c>
      <c r="E52" s="22" t="s">
        <v>59</v>
      </c>
      <c r="F52" s="22" t="s">
        <v>57</v>
      </c>
      <c r="G52" s="22"/>
      <c r="H52" s="25"/>
      <c r="I52" s="126" t="s">
        <v>59</v>
      </c>
      <c r="J52" s="161" t="s">
        <v>57</v>
      </c>
      <c r="K52" s="287"/>
      <c r="L52" s="44"/>
      <c r="M52" s="44"/>
      <c r="N52" s="44"/>
      <c r="O52" s="45"/>
      <c r="P52" s="144">
        <f t="shared" si="4"/>
        <v>0</v>
      </c>
      <c r="Q52" s="222">
        <f t="shared" si="5"/>
        <v>0</v>
      </c>
      <c r="R52" s="146"/>
      <c r="S52" s="142"/>
    </row>
    <row r="53" spans="1:19" s="108" customFormat="1" ht="25.5" customHeight="1">
      <c r="A53" s="174" t="s">
        <v>19</v>
      </c>
      <c r="B53" s="33" t="s">
        <v>20</v>
      </c>
      <c r="C53" s="34">
        <v>6</v>
      </c>
      <c r="D53" s="32" t="s">
        <v>21</v>
      </c>
      <c r="E53" s="33" t="s">
        <v>22</v>
      </c>
      <c r="F53" s="33" t="s">
        <v>23</v>
      </c>
      <c r="G53" s="33" t="s">
        <v>24</v>
      </c>
      <c r="H53" s="36" t="s">
        <v>25</v>
      </c>
      <c r="I53" s="174" t="s">
        <v>26</v>
      </c>
      <c r="J53" s="175" t="s">
        <v>27</v>
      </c>
      <c r="K53" s="288"/>
      <c r="L53" s="50"/>
      <c r="M53" s="50"/>
      <c r="N53" s="50"/>
      <c r="O53" s="51"/>
      <c r="P53" s="144">
        <f t="shared" si="4"/>
        <v>0</v>
      </c>
      <c r="Q53" s="222">
        <f t="shared" si="5"/>
        <v>0</v>
      </c>
      <c r="R53" s="146"/>
      <c r="S53" s="142"/>
    </row>
    <row r="54" spans="1:19" s="108" customFormat="1" ht="25.5" customHeight="1">
      <c r="A54" s="76" t="s">
        <v>140</v>
      </c>
      <c r="B54" s="77" t="s">
        <v>141</v>
      </c>
      <c r="C54" s="78" t="s">
        <v>142</v>
      </c>
      <c r="D54" s="76" t="s">
        <v>143</v>
      </c>
      <c r="E54" s="77" t="s">
        <v>144</v>
      </c>
      <c r="F54" s="77" t="s">
        <v>145</v>
      </c>
      <c r="G54" s="77"/>
      <c r="H54" s="78"/>
      <c r="I54" s="76" t="s">
        <v>144</v>
      </c>
      <c r="J54" s="79" t="s">
        <v>145</v>
      </c>
      <c r="K54" s="152"/>
      <c r="L54" s="88"/>
      <c r="M54" s="88"/>
      <c r="N54" s="88"/>
      <c r="O54" s="143"/>
      <c r="P54" s="144">
        <f t="shared" si="4"/>
        <v>0</v>
      </c>
      <c r="Q54" s="222">
        <f>P54*100/300/100</f>
        <v>0</v>
      </c>
      <c r="R54" s="146"/>
      <c r="S54" s="142"/>
    </row>
    <row r="55" spans="1:19" s="108" customFormat="1" ht="25.5" customHeight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4"/>
        <v>0</v>
      </c>
      <c r="Q55" s="222">
        <f>P55*100/300/100</f>
        <v>0</v>
      </c>
      <c r="R55" s="146"/>
      <c r="S55" s="142"/>
    </row>
    <row r="56" spans="1:19" s="108" customFormat="1" ht="25.5" customHeight="1" thickBot="1">
      <c r="A56" s="90"/>
      <c r="B56" s="91"/>
      <c r="C56" s="92"/>
      <c r="D56" s="90"/>
      <c r="E56" s="91"/>
      <c r="F56" s="91"/>
      <c r="G56" s="91"/>
      <c r="H56" s="92"/>
      <c r="I56" s="90"/>
      <c r="J56" s="127"/>
      <c r="K56" s="289"/>
      <c r="L56" s="93"/>
      <c r="M56" s="93"/>
      <c r="N56" s="93"/>
      <c r="O56" s="147"/>
      <c r="P56" s="284">
        <f t="shared" si="4"/>
        <v>0</v>
      </c>
      <c r="Q56" s="294">
        <f>P56*100/300/100</f>
        <v>0</v>
      </c>
      <c r="R56" s="299"/>
      <c r="S56" s="142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/>
  <mergeCells count="6">
    <mergeCell ref="P32:R32"/>
    <mergeCell ref="A34:R34"/>
    <mergeCell ref="A1:R1"/>
    <mergeCell ref="P11:R11"/>
    <mergeCell ref="A13:R13"/>
    <mergeCell ref="P31:R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F61" sqref="F61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47" t="s">
        <v>137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2"/>
      <c r="S1" s="107"/>
      <c r="T1" s="107"/>
      <c r="U1" s="108"/>
    </row>
    <row r="2" spans="1:19" ht="51" customHeight="1" thickBot="1">
      <c r="A2" s="270" t="s">
        <v>0</v>
      </c>
      <c r="B2" s="53" t="s">
        <v>1</v>
      </c>
      <c r="C2" s="110" t="s">
        <v>2</v>
      </c>
      <c r="D2" s="111" t="s">
        <v>3</v>
      </c>
      <c r="E2" s="112" t="s">
        <v>4</v>
      </c>
      <c r="F2" s="112" t="s">
        <v>5</v>
      </c>
      <c r="G2" s="112" t="s">
        <v>6</v>
      </c>
      <c r="H2" s="258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5.5" customHeight="1">
      <c r="A3" s="191" t="s">
        <v>64</v>
      </c>
      <c r="B3" s="2" t="s">
        <v>65</v>
      </c>
      <c r="C3" s="5">
        <v>5</v>
      </c>
      <c r="D3" s="59" t="s">
        <v>21</v>
      </c>
      <c r="E3" s="60" t="s">
        <v>24</v>
      </c>
      <c r="F3" s="60" t="s">
        <v>25</v>
      </c>
      <c r="G3" s="60" t="s">
        <v>54</v>
      </c>
      <c r="H3" s="259" t="s">
        <v>55</v>
      </c>
      <c r="I3" s="59" t="s">
        <v>66</v>
      </c>
      <c r="J3" s="117" t="s">
        <v>67</v>
      </c>
      <c r="K3" s="150"/>
      <c r="L3" s="38"/>
      <c r="M3" s="38"/>
      <c r="N3" s="38"/>
      <c r="O3" s="6"/>
      <c r="P3" s="118">
        <f aca="true" t="shared" si="0" ref="P3:P10">SUM(K3:N3)</f>
        <v>0</v>
      </c>
      <c r="Q3" s="119">
        <f aca="true" t="shared" si="1" ref="Q3:Q10">P3*100/200/100</f>
        <v>0</v>
      </c>
      <c r="R3" s="208"/>
      <c r="S3" s="120"/>
    </row>
    <row r="4" spans="1:19" ht="25.5" customHeight="1">
      <c r="A4" s="157" t="s">
        <v>60</v>
      </c>
      <c r="B4" s="8" t="s">
        <v>61</v>
      </c>
      <c r="C4" s="11">
        <v>5</v>
      </c>
      <c r="D4" s="76" t="s">
        <v>30</v>
      </c>
      <c r="E4" s="77" t="s">
        <v>31</v>
      </c>
      <c r="F4" s="77" t="s">
        <v>32</v>
      </c>
      <c r="G4" s="77"/>
      <c r="H4" s="78"/>
      <c r="I4" s="76" t="s">
        <v>31</v>
      </c>
      <c r="J4" s="79" t="s">
        <v>32</v>
      </c>
      <c r="K4" s="151"/>
      <c r="L4" s="40"/>
      <c r="M4" s="40"/>
      <c r="N4" s="40"/>
      <c r="O4" s="12"/>
      <c r="P4" s="124">
        <f t="shared" si="0"/>
        <v>0</v>
      </c>
      <c r="Q4" s="125">
        <f t="shared" si="1"/>
        <v>0</v>
      </c>
      <c r="R4" s="209"/>
      <c r="S4" s="120"/>
    </row>
    <row r="5" spans="1:19" ht="25.5" customHeight="1">
      <c r="A5" s="157" t="s">
        <v>70</v>
      </c>
      <c r="B5" s="8" t="s">
        <v>71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/>
      <c r="L5" s="40"/>
      <c r="M5" s="40"/>
      <c r="N5" s="40"/>
      <c r="O5" s="12"/>
      <c r="P5" s="124">
        <f t="shared" si="0"/>
        <v>0</v>
      </c>
      <c r="Q5" s="125">
        <f t="shared" si="1"/>
        <v>0</v>
      </c>
      <c r="R5" s="209"/>
      <c r="S5" s="120"/>
    </row>
    <row r="6" spans="1:19" ht="25.5" customHeight="1">
      <c r="A6" s="157" t="s">
        <v>40</v>
      </c>
      <c r="B6" s="8" t="s">
        <v>41</v>
      </c>
      <c r="C6" s="11">
        <v>5</v>
      </c>
      <c r="D6" s="76" t="s">
        <v>42</v>
      </c>
      <c r="E6" s="77" t="s">
        <v>43</v>
      </c>
      <c r="F6" s="77" t="s">
        <v>41</v>
      </c>
      <c r="G6" s="77"/>
      <c r="H6" s="78"/>
      <c r="I6" s="76" t="s">
        <v>43</v>
      </c>
      <c r="J6" s="79" t="s">
        <v>41</v>
      </c>
      <c r="K6" s="151"/>
      <c r="L6" s="40"/>
      <c r="M6" s="40"/>
      <c r="N6" s="40"/>
      <c r="O6" s="12"/>
      <c r="P6" s="124">
        <f t="shared" si="0"/>
        <v>0</v>
      </c>
      <c r="Q6" s="125">
        <f t="shared" si="1"/>
        <v>0</v>
      </c>
      <c r="R6" s="209"/>
      <c r="S6" s="120"/>
    </row>
    <row r="7" spans="1:19" ht="25.5" customHeight="1">
      <c r="A7" s="157" t="s">
        <v>44</v>
      </c>
      <c r="B7" s="8" t="s">
        <v>45</v>
      </c>
      <c r="C7" s="11">
        <v>5</v>
      </c>
      <c r="D7" s="76" t="s">
        <v>46</v>
      </c>
      <c r="E7" s="77" t="s">
        <v>22</v>
      </c>
      <c r="F7" s="77" t="s">
        <v>23</v>
      </c>
      <c r="G7" s="77" t="s">
        <v>47</v>
      </c>
      <c r="H7" s="78" t="s">
        <v>48</v>
      </c>
      <c r="I7" s="76" t="s">
        <v>44</v>
      </c>
      <c r="J7" s="79" t="s">
        <v>45</v>
      </c>
      <c r="K7" s="151"/>
      <c r="L7" s="40"/>
      <c r="M7" s="40"/>
      <c r="N7" s="40"/>
      <c r="O7" s="12"/>
      <c r="P7" s="124">
        <f t="shared" si="0"/>
        <v>0</v>
      </c>
      <c r="Q7" s="125">
        <f t="shared" si="1"/>
        <v>0</v>
      </c>
      <c r="R7" s="209"/>
      <c r="S7" s="120"/>
    </row>
    <row r="8" spans="1:19" ht="25.5" customHeight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 t="shared" si="0"/>
        <v>0</v>
      </c>
      <c r="Q8" s="125">
        <f t="shared" si="1"/>
        <v>0</v>
      </c>
      <c r="R8" s="209"/>
      <c r="S8" s="120"/>
    </row>
    <row r="9" spans="1:19" ht="25.5" customHeight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 t="shared" si="0"/>
        <v>0</v>
      </c>
      <c r="Q9" s="125">
        <f t="shared" si="1"/>
        <v>0</v>
      </c>
      <c r="R9" s="209"/>
      <c r="S9" s="120"/>
    </row>
    <row r="10" spans="1:19" ht="25.5" customHeight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 t="shared" si="0"/>
        <v>0</v>
      </c>
      <c r="Q10" s="125">
        <f t="shared" si="1"/>
        <v>0</v>
      </c>
      <c r="R10" s="209"/>
      <c r="S10" s="120"/>
    </row>
    <row r="11" spans="1:19" ht="25.5" customHeight="1" thickBot="1">
      <c r="A11" s="192" t="s">
        <v>70</v>
      </c>
      <c r="B11" s="193" t="s">
        <v>94</v>
      </c>
      <c r="C11" s="194">
        <v>5</v>
      </c>
      <c r="D11" s="195" t="s">
        <v>30</v>
      </c>
      <c r="E11" s="193" t="s">
        <v>31</v>
      </c>
      <c r="F11" s="193" t="s">
        <v>32</v>
      </c>
      <c r="G11" s="193"/>
      <c r="H11" s="248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52"/>
      <c r="Q11" s="359"/>
      <c r="R11" s="360"/>
      <c r="S11" s="120"/>
    </row>
    <row r="12" spans="1:19" s="128" customFormat="1" ht="12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47" t="s">
        <v>138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52</v>
      </c>
      <c r="B15" s="155" t="s">
        <v>53</v>
      </c>
      <c r="C15" s="162">
        <v>6</v>
      </c>
      <c r="D15" s="59" t="s">
        <v>42</v>
      </c>
      <c r="E15" s="60" t="s">
        <v>54</v>
      </c>
      <c r="F15" s="60" t="s">
        <v>55</v>
      </c>
      <c r="G15" s="60" t="s">
        <v>43</v>
      </c>
      <c r="H15" s="259" t="s">
        <v>41</v>
      </c>
      <c r="I15" s="59" t="s">
        <v>43</v>
      </c>
      <c r="J15" s="117" t="s">
        <v>41</v>
      </c>
      <c r="K15" s="272"/>
      <c r="L15" s="164"/>
      <c r="M15" s="164"/>
      <c r="N15" s="164"/>
      <c r="O15" s="165"/>
      <c r="P15" s="131">
        <f aca="true" t="shared" si="2" ref="P15:P30">SUM(L15:O15)</f>
        <v>0</v>
      </c>
      <c r="Q15" s="132">
        <f aca="true" t="shared" si="3" ref="Q15:Q30">P15*100/280/100</f>
        <v>0</v>
      </c>
      <c r="R15" s="208"/>
      <c r="S15" s="120"/>
    </row>
    <row r="16" spans="1:19" ht="25.5" customHeight="1">
      <c r="A16" s="157" t="s">
        <v>85</v>
      </c>
      <c r="B16" s="8" t="s">
        <v>86</v>
      </c>
      <c r="C16" s="11">
        <v>6</v>
      </c>
      <c r="D16" s="76" t="s">
        <v>51</v>
      </c>
      <c r="E16" s="77" t="s">
        <v>24</v>
      </c>
      <c r="F16" s="77" t="s">
        <v>25</v>
      </c>
      <c r="G16" s="77"/>
      <c r="H16" s="78"/>
      <c r="I16" s="76" t="s">
        <v>24</v>
      </c>
      <c r="J16" s="79" t="s">
        <v>25</v>
      </c>
      <c r="K16" s="273"/>
      <c r="L16" s="40"/>
      <c r="M16" s="40"/>
      <c r="N16" s="40"/>
      <c r="O16" s="166"/>
      <c r="P16" s="134">
        <f t="shared" si="2"/>
        <v>0</v>
      </c>
      <c r="Q16" s="135">
        <f t="shared" si="3"/>
        <v>0</v>
      </c>
      <c r="R16" s="209"/>
      <c r="S16" s="120"/>
    </row>
    <row r="17" spans="1:19" ht="25.5" customHeight="1">
      <c r="A17" s="157" t="s">
        <v>68</v>
      </c>
      <c r="B17" s="8" t="s">
        <v>69</v>
      </c>
      <c r="C17" s="11">
        <v>6</v>
      </c>
      <c r="D17" s="76" t="s">
        <v>35</v>
      </c>
      <c r="E17" s="77" t="s">
        <v>36</v>
      </c>
      <c r="F17" s="77" t="s">
        <v>37</v>
      </c>
      <c r="G17" s="77"/>
      <c r="H17" s="78"/>
      <c r="I17" s="76" t="s">
        <v>36</v>
      </c>
      <c r="J17" s="79" t="s">
        <v>37</v>
      </c>
      <c r="K17" s="273"/>
      <c r="L17" s="40"/>
      <c r="M17" s="40"/>
      <c r="N17" s="40"/>
      <c r="O17" s="166"/>
      <c r="P17" s="134">
        <f t="shared" si="2"/>
        <v>0</v>
      </c>
      <c r="Q17" s="135">
        <f t="shared" si="3"/>
        <v>0</v>
      </c>
      <c r="R17" s="209"/>
      <c r="S17" s="120"/>
    </row>
    <row r="18" spans="1:19" ht="25.5" customHeight="1">
      <c r="A18" s="157" t="s">
        <v>33</v>
      </c>
      <c r="B18" s="8" t="s">
        <v>34</v>
      </c>
      <c r="C18" s="11">
        <v>6</v>
      </c>
      <c r="D18" s="76" t="s">
        <v>35</v>
      </c>
      <c r="E18" s="77" t="s">
        <v>36</v>
      </c>
      <c r="F18" s="77" t="s">
        <v>37</v>
      </c>
      <c r="G18" s="77"/>
      <c r="H18" s="78"/>
      <c r="I18" s="76" t="s">
        <v>36</v>
      </c>
      <c r="J18" s="79" t="s">
        <v>37</v>
      </c>
      <c r="K18" s="273"/>
      <c r="L18" s="40"/>
      <c r="M18" s="40"/>
      <c r="N18" s="40"/>
      <c r="O18" s="166"/>
      <c r="P18" s="134">
        <f t="shared" si="2"/>
        <v>0</v>
      </c>
      <c r="Q18" s="135">
        <f t="shared" si="3"/>
        <v>0</v>
      </c>
      <c r="R18" s="209"/>
      <c r="S18" s="120"/>
    </row>
    <row r="19" spans="1:19" ht="25.5" customHeight="1">
      <c r="A19" s="159" t="s">
        <v>38</v>
      </c>
      <c r="B19" s="13" t="s">
        <v>39</v>
      </c>
      <c r="C19" s="16">
        <v>6</v>
      </c>
      <c r="D19" s="67" t="s">
        <v>30</v>
      </c>
      <c r="E19" s="68" t="s">
        <v>31</v>
      </c>
      <c r="F19" s="68" t="s">
        <v>32</v>
      </c>
      <c r="G19" s="68"/>
      <c r="H19" s="69"/>
      <c r="I19" s="67" t="s">
        <v>31</v>
      </c>
      <c r="J19" s="121" t="s">
        <v>32</v>
      </c>
      <c r="K19" s="274"/>
      <c r="L19" s="40"/>
      <c r="M19" s="40"/>
      <c r="N19" s="40"/>
      <c r="O19" s="166"/>
      <c r="P19" s="134">
        <f t="shared" si="2"/>
        <v>0</v>
      </c>
      <c r="Q19" s="135">
        <f t="shared" si="3"/>
        <v>0</v>
      </c>
      <c r="R19" s="209"/>
      <c r="S19" s="120"/>
    </row>
    <row r="20" spans="1:19" ht="25.5" customHeight="1">
      <c r="A20" s="157" t="s">
        <v>54</v>
      </c>
      <c r="B20" s="8" t="s">
        <v>72</v>
      </c>
      <c r="C20" s="11">
        <v>6</v>
      </c>
      <c r="D20" s="76" t="s">
        <v>73</v>
      </c>
      <c r="E20" s="77" t="s">
        <v>74</v>
      </c>
      <c r="F20" s="77" t="s">
        <v>75</v>
      </c>
      <c r="G20" s="77" t="s">
        <v>76</v>
      </c>
      <c r="H20" s="78" t="s">
        <v>77</v>
      </c>
      <c r="I20" s="76" t="s">
        <v>74</v>
      </c>
      <c r="J20" s="79" t="s">
        <v>75</v>
      </c>
      <c r="K20" s="273"/>
      <c r="L20" s="40"/>
      <c r="M20" s="40"/>
      <c r="N20" s="40"/>
      <c r="O20" s="166"/>
      <c r="P20" s="134">
        <f t="shared" si="2"/>
        <v>0</v>
      </c>
      <c r="Q20" s="135">
        <f t="shared" si="3"/>
        <v>0</v>
      </c>
      <c r="R20" s="209"/>
      <c r="S20" s="120"/>
    </row>
    <row r="21" spans="1:19" ht="25.5" customHeight="1">
      <c r="A21" s="157" t="s">
        <v>62</v>
      </c>
      <c r="B21" s="8" t="s">
        <v>63</v>
      </c>
      <c r="C21" s="11">
        <v>6</v>
      </c>
      <c r="D21" s="76" t="s">
        <v>30</v>
      </c>
      <c r="E21" s="77" t="s">
        <v>31</v>
      </c>
      <c r="F21" s="77" t="s">
        <v>32</v>
      </c>
      <c r="G21" s="77"/>
      <c r="H21" s="78"/>
      <c r="I21" s="76" t="s">
        <v>31</v>
      </c>
      <c r="J21" s="79" t="s">
        <v>32</v>
      </c>
      <c r="K21" s="273"/>
      <c r="L21" s="40"/>
      <c r="M21" s="40"/>
      <c r="N21" s="40"/>
      <c r="O21" s="166"/>
      <c r="P21" s="134">
        <f t="shared" si="2"/>
        <v>0</v>
      </c>
      <c r="Q21" s="135">
        <f t="shared" si="3"/>
        <v>0</v>
      </c>
      <c r="R21" s="209"/>
      <c r="S21" s="120"/>
    </row>
    <row r="22" spans="1:19" ht="25.5" customHeight="1">
      <c r="A22" s="157" t="s">
        <v>49</v>
      </c>
      <c r="B22" s="8" t="s">
        <v>50</v>
      </c>
      <c r="C22" s="11">
        <v>6</v>
      </c>
      <c r="D22" s="76" t="s">
        <v>51</v>
      </c>
      <c r="E22" s="77" t="s">
        <v>24</v>
      </c>
      <c r="F22" s="77" t="s">
        <v>25</v>
      </c>
      <c r="G22" s="77" t="s">
        <v>47</v>
      </c>
      <c r="H22" s="78" t="s">
        <v>48</v>
      </c>
      <c r="I22" s="76" t="s">
        <v>24</v>
      </c>
      <c r="J22" s="79" t="s">
        <v>25</v>
      </c>
      <c r="K22" s="273"/>
      <c r="L22" s="40"/>
      <c r="M22" s="40"/>
      <c r="N22" s="40"/>
      <c r="O22" s="166"/>
      <c r="P22" s="134">
        <f t="shared" si="2"/>
        <v>0</v>
      </c>
      <c r="Q22" s="135">
        <f t="shared" si="3"/>
        <v>0</v>
      </c>
      <c r="R22" s="209"/>
      <c r="S22" s="120"/>
    </row>
    <row r="23" spans="1:19" ht="25.5" customHeight="1">
      <c r="A23" s="157" t="s">
        <v>82</v>
      </c>
      <c r="B23" s="8" t="s">
        <v>83</v>
      </c>
      <c r="C23" s="11">
        <v>6</v>
      </c>
      <c r="D23" s="76" t="s">
        <v>79</v>
      </c>
      <c r="E23" s="77" t="s">
        <v>84</v>
      </c>
      <c r="F23" s="77" t="s">
        <v>81</v>
      </c>
      <c r="G23" s="77"/>
      <c r="H23" s="78"/>
      <c r="I23" s="76" t="s">
        <v>82</v>
      </c>
      <c r="J23" s="79" t="s">
        <v>83</v>
      </c>
      <c r="K23" s="273"/>
      <c r="L23" s="40"/>
      <c r="M23" s="40"/>
      <c r="N23" s="40"/>
      <c r="O23" s="166"/>
      <c r="P23" s="134">
        <f t="shared" si="2"/>
        <v>0</v>
      </c>
      <c r="Q23" s="135">
        <f t="shared" si="3"/>
        <v>0</v>
      </c>
      <c r="R23" s="209"/>
      <c r="S23" s="120"/>
    </row>
    <row r="24" spans="1:19" ht="25.5" customHeight="1">
      <c r="A24" s="157" t="s">
        <v>70</v>
      </c>
      <c r="B24" s="8" t="s">
        <v>78</v>
      </c>
      <c r="C24" s="11">
        <v>6</v>
      </c>
      <c r="D24" s="76" t="s">
        <v>79</v>
      </c>
      <c r="E24" s="77" t="s">
        <v>80</v>
      </c>
      <c r="F24" s="77" t="s">
        <v>81</v>
      </c>
      <c r="G24" s="77"/>
      <c r="H24" s="78"/>
      <c r="I24" s="76" t="s">
        <v>70</v>
      </c>
      <c r="J24" s="79" t="s">
        <v>78</v>
      </c>
      <c r="K24" s="273"/>
      <c r="L24" s="40"/>
      <c r="M24" s="40"/>
      <c r="N24" s="40"/>
      <c r="O24" s="166"/>
      <c r="P24" s="134">
        <f t="shared" si="2"/>
        <v>0</v>
      </c>
      <c r="Q24" s="135">
        <f t="shared" si="3"/>
        <v>0</v>
      </c>
      <c r="R24" s="209"/>
      <c r="S24" s="120"/>
    </row>
    <row r="25" spans="1:19" ht="25.5" customHeight="1">
      <c r="A25" s="157" t="s">
        <v>28</v>
      </c>
      <c r="B25" s="8" t="s">
        <v>29</v>
      </c>
      <c r="C25" s="11">
        <v>6</v>
      </c>
      <c r="D25" s="76" t="s">
        <v>30</v>
      </c>
      <c r="E25" s="77" t="s">
        <v>31</v>
      </c>
      <c r="F25" s="77" t="s">
        <v>32</v>
      </c>
      <c r="G25" s="77"/>
      <c r="H25" s="78"/>
      <c r="I25" s="76" t="s">
        <v>31</v>
      </c>
      <c r="J25" s="79" t="s">
        <v>32</v>
      </c>
      <c r="K25" s="273"/>
      <c r="L25" s="40"/>
      <c r="M25" s="40"/>
      <c r="N25" s="40"/>
      <c r="O25" s="166"/>
      <c r="P25" s="134">
        <f t="shared" si="2"/>
        <v>0</v>
      </c>
      <c r="Q25" s="135">
        <f t="shared" si="3"/>
        <v>0</v>
      </c>
      <c r="R25" s="209"/>
      <c r="S25" s="120"/>
    </row>
    <row r="26" spans="1:19" ht="25.5" customHeight="1">
      <c r="A26" s="126" t="s">
        <v>56</v>
      </c>
      <c r="B26" s="22" t="s">
        <v>57</v>
      </c>
      <c r="C26" s="25">
        <v>6</v>
      </c>
      <c r="D26" s="76" t="s">
        <v>58</v>
      </c>
      <c r="E26" s="77" t="s">
        <v>59</v>
      </c>
      <c r="F26" s="77" t="s">
        <v>57</v>
      </c>
      <c r="G26" s="77"/>
      <c r="H26" s="78"/>
      <c r="I26" s="76" t="s">
        <v>59</v>
      </c>
      <c r="J26" s="79" t="s">
        <v>57</v>
      </c>
      <c r="K26" s="275"/>
      <c r="L26" s="44"/>
      <c r="M26" s="44"/>
      <c r="N26" s="44"/>
      <c r="O26" s="167"/>
      <c r="P26" s="134">
        <f t="shared" si="2"/>
        <v>0</v>
      </c>
      <c r="Q26" s="135">
        <f t="shared" si="3"/>
        <v>0</v>
      </c>
      <c r="R26" s="209"/>
      <c r="S26" s="120"/>
    </row>
    <row r="27" spans="1:19" ht="25.5" customHeight="1">
      <c r="A27" s="126" t="s">
        <v>19</v>
      </c>
      <c r="B27" s="22" t="s">
        <v>20</v>
      </c>
      <c r="C27" s="25">
        <v>6</v>
      </c>
      <c r="D27" s="76" t="s">
        <v>21</v>
      </c>
      <c r="E27" s="77" t="s">
        <v>22</v>
      </c>
      <c r="F27" s="77" t="s">
        <v>23</v>
      </c>
      <c r="G27" s="77" t="s">
        <v>24</v>
      </c>
      <c r="H27" s="78" t="s">
        <v>25</v>
      </c>
      <c r="I27" s="76" t="s">
        <v>26</v>
      </c>
      <c r="J27" s="79" t="s">
        <v>27</v>
      </c>
      <c r="K27" s="275"/>
      <c r="L27" s="44"/>
      <c r="M27" s="44"/>
      <c r="N27" s="44"/>
      <c r="O27" s="167"/>
      <c r="P27" s="134">
        <f t="shared" si="2"/>
        <v>0</v>
      </c>
      <c r="Q27" s="135">
        <f t="shared" si="3"/>
        <v>0</v>
      </c>
      <c r="R27" s="209"/>
      <c r="S27" s="120"/>
    </row>
    <row r="28" spans="1:19" ht="25.5" customHeight="1">
      <c r="A28" s="76" t="s">
        <v>140</v>
      </c>
      <c r="B28" s="77" t="s">
        <v>141</v>
      </c>
      <c r="C28" s="78" t="s">
        <v>142</v>
      </c>
      <c r="D28" s="76" t="s">
        <v>143</v>
      </c>
      <c r="E28" s="77" t="s">
        <v>144</v>
      </c>
      <c r="F28" s="77" t="s">
        <v>145</v>
      </c>
      <c r="G28" s="77"/>
      <c r="H28" s="78"/>
      <c r="I28" s="76" t="s">
        <v>144</v>
      </c>
      <c r="J28" s="79" t="s">
        <v>145</v>
      </c>
      <c r="K28" s="276"/>
      <c r="L28" s="88"/>
      <c r="M28" s="88"/>
      <c r="N28" s="88"/>
      <c r="O28" s="133"/>
      <c r="P28" s="134">
        <f t="shared" si="2"/>
        <v>0</v>
      </c>
      <c r="Q28" s="135">
        <f t="shared" si="3"/>
        <v>0</v>
      </c>
      <c r="R28" s="271"/>
      <c r="S28" s="120"/>
    </row>
    <row r="29" spans="1:19" ht="25.5" customHeight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2"/>
        <v>0</v>
      </c>
      <c r="Q29" s="135">
        <f t="shared" si="3"/>
        <v>0</v>
      </c>
      <c r="R29" s="271"/>
      <c r="S29" s="120"/>
    </row>
    <row r="30" spans="1:19" ht="25.5" customHeight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2"/>
        <v>0</v>
      </c>
      <c r="Q30" s="135">
        <f t="shared" si="3"/>
        <v>0</v>
      </c>
      <c r="R30" s="209"/>
      <c r="S30" s="120"/>
    </row>
    <row r="31" spans="1:19" ht="25.5" customHeight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54"/>
      <c r="Q31" s="357"/>
      <c r="R31" s="358"/>
      <c r="S31" s="120"/>
    </row>
    <row r="32" spans="1:19" ht="25.5" customHeight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52"/>
      <c r="Q32" s="359"/>
      <c r="R32" s="360"/>
      <c r="S32" s="120"/>
    </row>
    <row r="33" spans="1:19" s="108" customFormat="1" ht="15.7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47" t="s">
        <v>139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64</v>
      </c>
      <c r="B36" s="2" t="s">
        <v>65</v>
      </c>
      <c r="C36" s="3">
        <v>5</v>
      </c>
      <c r="D36" s="4" t="s">
        <v>21</v>
      </c>
      <c r="E36" s="2" t="s">
        <v>24</v>
      </c>
      <c r="F36" s="2" t="s">
        <v>25</v>
      </c>
      <c r="G36" s="2" t="s">
        <v>54</v>
      </c>
      <c r="H36" s="5" t="s">
        <v>55</v>
      </c>
      <c r="I36" s="191" t="s">
        <v>66</v>
      </c>
      <c r="J36" s="207" t="s">
        <v>67</v>
      </c>
      <c r="K36" s="150"/>
      <c r="L36" s="38"/>
      <c r="M36" s="38"/>
      <c r="N36" s="38"/>
      <c r="O36" s="46"/>
      <c r="P36" s="140">
        <f aca="true" t="shared" si="4" ref="P36:P56">SUM(K36:O36)</f>
        <v>0</v>
      </c>
      <c r="Q36" s="221">
        <f aca="true" t="shared" si="5" ref="Q36:Q53">P36*100/300/100</f>
        <v>0</v>
      </c>
      <c r="R36" s="215"/>
      <c r="S36" s="142"/>
    </row>
    <row r="37" spans="1:19" s="108" customFormat="1" ht="25.5" customHeight="1">
      <c r="A37" s="157" t="s">
        <v>60</v>
      </c>
      <c r="B37" s="8" t="s">
        <v>61</v>
      </c>
      <c r="C37" s="9">
        <v>5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/>
      <c r="L37" s="40"/>
      <c r="M37" s="40"/>
      <c r="N37" s="40"/>
      <c r="O37" s="43"/>
      <c r="P37" s="144">
        <f t="shared" si="4"/>
        <v>0</v>
      </c>
      <c r="Q37" s="222">
        <f t="shared" si="5"/>
        <v>0</v>
      </c>
      <c r="R37" s="146"/>
      <c r="S37" s="142"/>
    </row>
    <row r="38" spans="1:19" s="108" customFormat="1" ht="25.5" customHeight="1">
      <c r="A38" s="157" t="s">
        <v>70</v>
      </c>
      <c r="B38" s="8" t="s">
        <v>71</v>
      </c>
      <c r="C38" s="9">
        <v>5</v>
      </c>
      <c r="D38" s="10" t="s">
        <v>30</v>
      </c>
      <c r="E38" s="8" t="s">
        <v>31</v>
      </c>
      <c r="F38" s="8" t="s">
        <v>32</v>
      </c>
      <c r="G38" s="8"/>
      <c r="H38" s="11"/>
      <c r="I38" s="157" t="s">
        <v>31</v>
      </c>
      <c r="J38" s="158" t="s">
        <v>32</v>
      </c>
      <c r="K38" s="151"/>
      <c r="L38" s="40"/>
      <c r="M38" s="40"/>
      <c r="N38" s="40"/>
      <c r="O38" s="43"/>
      <c r="P38" s="144">
        <f t="shared" si="4"/>
        <v>0</v>
      </c>
      <c r="Q38" s="222">
        <f t="shared" si="5"/>
        <v>0</v>
      </c>
      <c r="R38" s="146"/>
      <c r="S38" s="142"/>
    </row>
    <row r="39" spans="1:19" s="108" customFormat="1" ht="25.5" customHeight="1">
      <c r="A39" s="157" t="s">
        <v>40</v>
      </c>
      <c r="B39" s="8" t="s">
        <v>41</v>
      </c>
      <c r="C39" s="9">
        <v>5</v>
      </c>
      <c r="D39" s="10" t="s">
        <v>42</v>
      </c>
      <c r="E39" s="8" t="s">
        <v>43</v>
      </c>
      <c r="F39" s="8" t="s">
        <v>41</v>
      </c>
      <c r="G39" s="8"/>
      <c r="H39" s="11"/>
      <c r="I39" s="157" t="s">
        <v>43</v>
      </c>
      <c r="J39" s="158" t="s">
        <v>41</v>
      </c>
      <c r="K39" s="151"/>
      <c r="L39" s="40"/>
      <c r="M39" s="40"/>
      <c r="N39" s="40"/>
      <c r="O39" s="43"/>
      <c r="P39" s="144">
        <f t="shared" si="4"/>
        <v>0</v>
      </c>
      <c r="Q39" s="222">
        <f t="shared" si="5"/>
        <v>0</v>
      </c>
      <c r="R39" s="146"/>
      <c r="S39" s="142"/>
    </row>
    <row r="40" spans="1:19" s="108" customFormat="1" ht="25.5" customHeight="1">
      <c r="A40" s="157" t="s">
        <v>44</v>
      </c>
      <c r="B40" s="8" t="s">
        <v>45</v>
      </c>
      <c r="C40" s="9">
        <v>5</v>
      </c>
      <c r="D40" s="10" t="s">
        <v>46</v>
      </c>
      <c r="E40" s="8" t="s">
        <v>22</v>
      </c>
      <c r="F40" s="8" t="s">
        <v>23</v>
      </c>
      <c r="G40" s="8" t="s">
        <v>47</v>
      </c>
      <c r="H40" s="11" t="s">
        <v>48</v>
      </c>
      <c r="I40" s="157" t="s">
        <v>44</v>
      </c>
      <c r="J40" s="158" t="s">
        <v>45</v>
      </c>
      <c r="K40" s="151"/>
      <c r="L40" s="40"/>
      <c r="M40" s="40"/>
      <c r="N40" s="40"/>
      <c r="O40" s="43"/>
      <c r="P40" s="144">
        <f t="shared" si="4"/>
        <v>0</v>
      </c>
      <c r="Q40" s="222">
        <f t="shared" si="5"/>
        <v>0</v>
      </c>
      <c r="R40" s="146"/>
      <c r="S40" s="142"/>
    </row>
    <row r="41" spans="1:19" s="108" customFormat="1" ht="25.5" customHeight="1">
      <c r="A41" s="172" t="s">
        <v>52</v>
      </c>
      <c r="B41" s="17" t="s">
        <v>53</v>
      </c>
      <c r="C41" s="18">
        <v>6</v>
      </c>
      <c r="D41" s="19" t="s">
        <v>42</v>
      </c>
      <c r="E41" s="17" t="s">
        <v>54</v>
      </c>
      <c r="F41" s="17" t="s">
        <v>55</v>
      </c>
      <c r="G41" s="17" t="s">
        <v>43</v>
      </c>
      <c r="H41" s="20" t="s">
        <v>41</v>
      </c>
      <c r="I41" s="172" t="s">
        <v>43</v>
      </c>
      <c r="J41" s="173" t="s">
        <v>41</v>
      </c>
      <c r="K41" s="286"/>
      <c r="L41" s="41"/>
      <c r="M41" s="41"/>
      <c r="N41" s="41"/>
      <c r="O41" s="42"/>
      <c r="P41" s="144">
        <f t="shared" si="4"/>
        <v>0</v>
      </c>
      <c r="Q41" s="222">
        <f t="shared" si="5"/>
        <v>0</v>
      </c>
      <c r="R41" s="146"/>
      <c r="S41" s="142"/>
    </row>
    <row r="42" spans="1:19" s="108" customFormat="1" ht="25.5" customHeight="1">
      <c r="A42" s="157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7" t="s">
        <v>24</v>
      </c>
      <c r="J42" s="158" t="s">
        <v>25</v>
      </c>
      <c r="K42" s="151"/>
      <c r="L42" s="40"/>
      <c r="M42" s="40"/>
      <c r="N42" s="40"/>
      <c r="O42" s="43"/>
      <c r="P42" s="144">
        <f t="shared" si="4"/>
        <v>0</v>
      </c>
      <c r="Q42" s="222">
        <f t="shared" si="5"/>
        <v>0</v>
      </c>
      <c r="R42" s="146"/>
      <c r="S42" s="142"/>
    </row>
    <row r="43" spans="1:19" s="108" customFormat="1" ht="25.5" customHeight="1">
      <c r="A43" s="157" t="s">
        <v>68</v>
      </c>
      <c r="B43" s="8" t="s">
        <v>69</v>
      </c>
      <c r="C43" s="9">
        <v>6</v>
      </c>
      <c r="D43" s="10" t="s">
        <v>35</v>
      </c>
      <c r="E43" s="8" t="s">
        <v>36</v>
      </c>
      <c r="F43" s="8" t="s">
        <v>37</v>
      </c>
      <c r="G43" s="8"/>
      <c r="H43" s="11"/>
      <c r="I43" s="157" t="s">
        <v>36</v>
      </c>
      <c r="J43" s="158" t="s">
        <v>37</v>
      </c>
      <c r="K43" s="151"/>
      <c r="L43" s="40"/>
      <c r="M43" s="40"/>
      <c r="N43" s="40"/>
      <c r="O43" s="43"/>
      <c r="P43" s="144">
        <f t="shared" si="4"/>
        <v>0</v>
      </c>
      <c r="Q43" s="222">
        <f t="shared" si="5"/>
        <v>0</v>
      </c>
      <c r="R43" s="146"/>
      <c r="S43" s="142"/>
    </row>
    <row r="44" spans="1:19" s="108" customFormat="1" ht="25.5" customHeight="1">
      <c r="A44" s="157" t="s">
        <v>33</v>
      </c>
      <c r="B44" s="8" t="s">
        <v>34</v>
      </c>
      <c r="C44" s="9">
        <v>6</v>
      </c>
      <c r="D44" s="10" t="s">
        <v>35</v>
      </c>
      <c r="E44" s="8" t="s">
        <v>36</v>
      </c>
      <c r="F44" s="8" t="s">
        <v>37</v>
      </c>
      <c r="G44" s="8"/>
      <c r="H44" s="11"/>
      <c r="I44" s="157" t="s">
        <v>36</v>
      </c>
      <c r="J44" s="158" t="s">
        <v>37</v>
      </c>
      <c r="K44" s="151"/>
      <c r="L44" s="40"/>
      <c r="M44" s="40"/>
      <c r="N44" s="40"/>
      <c r="O44" s="43"/>
      <c r="P44" s="144">
        <f t="shared" si="4"/>
        <v>0</v>
      </c>
      <c r="Q44" s="222">
        <f t="shared" si="5"/>
        <v>0</v>
      </c>
      <c r="R44" s="146"/>
      <c r="S44" s="142"/>
    </row>
    <row r="45" spans="1:19" s="108" customFormat="1" ht="25.5" customHeight="1">
      <c r="A45" s="159" t="s">
        <v>38</v>
      </c>
      <c r="B45" s="13" t="s">
        <v>39</v>
      </c>
      <c r="C45" s="14">
        <v>6</v>
      </c>
      <c r="D45" s="15" t="s">
        <v>30</v>
      </c>
      <c r="E45" s="13" t="s">
        <v>31</v>
      </c>
      <c r="F45" s="13" t="s">
        <v>32</v>
      </c>
      <c r="G45" s="13"/>
      <c r="H45" s="16"/>
      <c r="I45" s="159" t="s">
        <v>31</v>
      </c>
      <c r="J45" s="160" t="s">
        <v>32</v>
      </c>
      <c r="K45" s="151"/>
      <c r="L45" s="40"/>
      <c r="M45" s="40"/>
      <c r="N45" s="40"/>
      <c r="O45" s="43"/>
      <c r="P45" s="144">
        <f t="shared" si="4"/>
        <v>0</v>
      </c>
      <c r="Q45" s="222">
        <f t="shared" si="5"/>
        <v>0</v>
      </c>
      <c r="R45" s="146"/>
      <c r="S45" s="142"/>
    </row>
    <row r="46" spans="1:19" s="108" customFormat="1" ht="25.5" customHeight="1">
      <c r="A46" s="157" t="s">
        <v>54</v>
      </c>
      <c r="B46" s="8" t="s">
        <v>72</v>
      </c>
      <c r="C46" s="9">
        <v>6</v>
      </c>
      <c r="D46" s="10" t="s">
        <v>73</v>
      </c>
      <c r="E46" s="8" t="s">
        <v>74</v>
      </c>
      <c r="F46" s="8" t="s">
        <v>75</v>
      </c>
      <c r="G46" s="8" t="s">
        <v>76</v>
      </c>
      <c r="H46" s="11" t="s">
        <v>77</v>
      </c>
      <c r="I46" s="157" t="s">
        <v>74</v>
      </c>
      <c r="J46" s="158" t="s">
        <v>75</v>
      </c>
      <c r="K46" s="151"/>
      <c r="L46" s="40"/>
      <c r="M46" s="40"/>
      <c r="N46" s="40"/>
      <c r="O46" s="43"/>
      <c r="P46" s="144">
        <f t="shared" si="4"/>
        <v>0</v>
      </c>
      <c r="Q46" s="222">
        <f t="shared" si="5"/>
        <v>0</v>
      </c>
      <c r="R46" s="146"/>
      <c r="S46" s="142"/>
    </row>
    <row r="47" spans="1:19" s="108" customFormat="1" ht="25.5" customHeight="1">
      <c r="A47" s="157" t="s">
        <v>62</v>
      </c>
      <c r="B47" s="8" t="s">
        <v>63</v>
      </c>
      <c r="C47" s="9">
        <v>6</v>
      </c>
      <c r="D47" s="10" t="s">
        <v>30</v>
      </c>
      <c r="E47" s="8" t="s">
        <v>31</v>
      </c>
      <c r="F47" s="8" t="s">
        <v>32</v>
      </c>
      <c r="G47" s="8"/>
      <c r="H47" s="11"/>
      <c r="I47" s="157" t="s">
        <v>31</v>
      </c>
      <c r="J47" s="158" t="s">
        <v>32</v>
      </c>
      <c r="K47" s="151"/>
      <c r="L47" s="40"/>
      <c r="M47" s="40"/>
      <c r="N47" s="40"/>
      <c r="O47" s="43"/>
      <c r="P47" s="144">
        <f t="shared" si="4"/>
        <v>0</v>
      </c>
      <c r="Q47" s="222">
        <f t="shared" si="5"/>
        <v>0</v>
      </c>
      <c r="R47" s="146"/>
      <c r="S47" s="142"/>
    </row>
    <row r="48" spans="1:19" s="108" customFormat="1" ht="25.5" customHeight="1">
      <c r="A48" s="157" t="s">
        <v>49</v>
      </c>
      <c r="B48" s="8" t="s">
        <v>50</v>
      </c>
      <c r="C48" s="9">
        <v>6</v>
      </c>
      <c r="D48" s="10" t="s">
        <v>51</v>
      </c>
      <c r="E48" s="8" t="s">
        <v>24</v>
      </c>
      <c r="F48" s="8" t="s">
        <v>25</v>
      </c>
      <c r="G48" s="8" t="s">
        <v>47</v>
      </c>
      <c r="H48" s="11" t="s">
        <v>48</v>
      </c>
      <c r="I48" s="157" t="s">
        <v>24</v>
      </c>
      <c r="J48" s="158" t="s">
        <v>25</v>
      </c>
      <c r="K48" s="151"/>
      <c r="L48" s="40"/>
      <c r="M48" s="40"/>
      <c r="N48" s="40"/>
      <c r="O48" s="43"/>
      <c r="P48" s="144">
        <f t="shared" si="4"/>
        <v>0</v>
      </c>
      <c r="Q48" s="222">
        <f t="shared" si="5"/>
        <v>0</v>
      </c>
      <c r="R48" s="146"/>
      <c r="S48" s="142"/>
    </row>
    <row r="49" spans="1:19" s="108" customFormat="1" ht="25.5" customHeight="1">
      <c r="A49" s="157" t="s">
        <v>82</v>
      </c>
      <c r="B49" s="8" t="s">
        <v>83</v>
      </c>
      <c r="C49" s="9">
        <v>6</v>
      </c>
      <c r="D49" s="10" t="s">
        <v>79</v>
      </c>
      <c r="E49" s="8" t="s">
        <v>84</v>
      </c>
      <c r="F49" s="8" t="s">
        <v>81</v>
      </c>
      <c r="G49" s="8"/>
      <c r="H49" s="11"/>
      <c r="I49" s="157" t="s">
        <v>82</v>
      </c>
      <c r="J49" s="158" t="s">
        <v>83</v>
      </c>
      <c r="K49" s="151"/>
      <c r="L49" s="40"/>
      <c r="M49" s="40"/>
      <c r="N49" s="40"/>
      <c r="O49" s="43"/>
      <c r="P49" s="144">
        <f t="shared" si="4"/>
        <v>0</v>
      </c>
      <c r="Q49" s="222">
        <f t="shared" si="5"/>
        <v>0</v>
      </c>
      <c r="R49" s="146"/>
      <c r="S49" s="142"/>
    </row>
    <row r="50" spans="1:19" s="108" customFormat="1" ht="25.5" customHeight="1">
      <c r="A50" s="157" t="s">
        <v>70</v>
      </c>
      <c r="B50" s="8" t="s">
        <v>78</v>
      </c>
      <c r="C50" s="9">
        <v>6</v>
      </c>
      <c r="D50" s="10" t="s">
        <v>79</v>
      </c>
      <c r="E50" s="8" t="s">
        <v>80</v>
      </c>
      <c r="F50" s="8" t="s">
        <v>81</v>
      </c>
      <c r="G50" s="8"/>
      <c r="H50" s="11"/>
      <c r="I50" s="157" t="s">
        <v>70</v>
      </c>
      <c r="J50" s="158" t="s">
        <v>78</v>
      </c>
      <c r="K50" s="151"/>
      <c r="L50" s="40"/>
      <c r="M50" s="40"/>
      <c r="N50" s="40"/>
      <c r="O50" s="43"/>
      <c r="P50" s="144">
        <f t="shared" si="4"/>
        <v>0</v>
      </c>
      <c r="Q50" s="222">
        <f t="shared" si="5"/>
        <v>0</v>
      </c>
      <c r="R50" s="146"/>
      <c r="S50" s="142"/>
    </row>
    <row r="51" spans="1:19" s="108" customFormat="1" ht="25.5" customHeight="1">
      <c r="A51" s="157" t="s">
        <v>28</v>
      </c>
      <c r="B51" s="8" t="s">
        <v>29</v>
      </c>
      <c r="C51" s="9">
        <v>6</v>
      </c>
      <c r="D51" s="10" t="s">
        <v>30</v>
      </c>
      <c r="E51" s="8" t="s">
        <v>31</v>
      </c>
      <c r="F51" s="8" t="s">
        <v>32</v>
      </c>
      <c r="G51" s="8"/>
      <c r="H51" s="11"/>
      <c r="I51" s="157" t="s">
        <v>31</v>
      </c>
      <c r="J51" s="158" t="s">
        <v>32</v>
      </c>
      <c r="K51" s="151"/>
      <c r="L51" s="40"/>
      <c r="M51" s="40"/>
      <c r="N51" s="40"/>
      <c r="O51" s="43"/>
      <c r="P51" s="144">
        <f t="shared" si="4"/>
        <v>0</v>
      </c>
      <c r="Q51" s="222">
        <f t="shared" si="5"/>
        <v>0</v>
      </c>
      <c r="R51" s="146"/>
      <c r="S51" s="142"/>
    </row>
    <row r="52" spans="1:19" s="108" customFormat="1" ht="25.5" customHeight="1">
      <c r="A52" s="126" t="s">
        <v>56</v>
      </c>
      <c r="B52" s="22" t="s">
        <v>57</v>
      </c>
      <c r="C52" s="23">
        <v>6</v>
      </c>
      <c r="D52" s="24" t="s">
        <v>58</v>
      </c>
      <c r="E52" s="22" t="s">
        <v>59</v>
      </c>
      <c r="F52" s="22" t="s">
        <v>57</v>
      </c>
      <c r="G52" s="22"/>
      <c r="H52" s="25"/>
      <c r="I52" s="126" t="s">
        <v>59</v>
      </c>
      <c r="J52" s="161" t="s">
        <v>57</v>
      </c>
      <c r="K52" s="287"/>
      <c r="L52" s="44"/>
      <c r="M52" s="44"/>
      <c r="N52" s="44"/>
      <c r="O52" s="45"/>
      <c r="P52" s="144">
        <f t="shared" si="4"/>
        <v>0</v>
      </c>
      <c r="Q52" s="222">
        <f t="shared" si="5"/>
        <v>0</v>
      </c>
      <c r="R52" s="146"/>
      <c r="S52" s="142"/>
    </row>
    <row r="53" spans="1:19" s="108" customFormat="1" ht="25.5" customHeight="1">
      <c r="A53" s="174" t="s">
        <v>19</v>
      </c>
      <c r="B53" s="33" t="s">
        <v>20</v>
      </c>
      <c r="C53" s="34">
        <v>6</v>
      </c>
      <c r="D53" s="32" t="s">
        <v>21</v>
      </c>
      <c r="E53" s="33" t="s">
        <v>22</v>
      </c>
      <c r="F53" s="33" t="s">
        <v>23</v>
      </c>
      <c r="G53" s="33" t="s">
        <v>24</v>
      </c>
      <c r="H53" s="36" t="s">
        <v>25</v>
      </c>
      <c r="I53" s="174" t="s">
        <v>26</v>
      </c>
      <c r="J53" s="175" t="s">
        <v>27</v>
      </c>
      <c r="K53" s="288"/>
      <c r="L53" s="50"/>
      <c r="M53" s="50"/>
      <c r="N53" s="50"/>
      <c r="O53" s="51"/>
      <c r="P53" s="144">
        <f t="shared" si="4"/>
        <v>0</v>
      </c>
      <c r="Q53" s="222">
        <f t="shared" si="5"/>
        <v>0</v>
      </c>
      <c r="R53" s="146"/>
      <c r="S53" s="142"/>
    </row>
    <row r="54" spans="1:19" s="108" customFormat="1" ht="25.5" customHeight="1">
      <c r="A54" s="76" t="s">
        <v>140</v>
      </c>
      <c r="B54" s="77" t="s">
        <v>141</v>
      </c>
      <c r="C54" s="78" t="s">
        <v>142</v>
      </c>
      <c r="D54" s="76" t="s">
        <v>143</v>
      </c>
      <c r="E54" s="77" t="s">
        <v>144</v>
      </c>
      <c r="F54" s="77" t="s">
        <v>145</v>
      </c>
      <c r="G54" s="77"/>
      <c r="H54" s="78"/>
      <c r="I54" s="76" t="s">
        <v>144</v>
      </c>
      <c r="J54" s="79" t="s">
        <v>145</v>
      </c>
      <c r="K54" s="152"/>
      <c r="L54" s="88"/>
      <c r="M54" s="88"/>
      <c r="N54" s="88"/>
      <c r="O54" s="143"/>
      <c r="P54" s="144">
        <f t="shared" si="4"/>
        <v>0</v>
      </c>
      <c r="Q54" s="222">
        <f>P54*100/300/100</f>
        <v>0</v>
      </c>
      <c r="R54" s="146"/>
      <c r="S54" s="142"/>
    </row>
    <row r="55" spans="1:19" s="108" customFormat="1" ht="25.5" customHeight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4"/>
        <v>0</v>
      </c>
      <c r="Q55" s="222">
        <f>P55*100/300/100</f>
        <v>0</v>
      </c>
      <c r="R55" s="146"/>
      <c r="S55" s="142"/>
    </row>
    <row r="56" spans="1:19" s="108" customFormat="1" ht="25.5" customHeight="1" thickBot="1">
      <c r="A56" s="90"/>
      <c r="B56" s="91"/>
      <c r="C56" s="92"/>
      <c r="D56" s="90"/>
      <c r="E56" s="91"/>
      <c r="F56" s="91"/>
      <c r="G56" s="91"/>
      <c r="H56" s="92"/>
      <c r="I56" s="90"/>
      <c r="J56" s="127"/>
      <c r="K56" s="289"/>
      <c r="L56" s="93"/>
      <c r="M56" s="93"/>
      <c r="N56" s="93"/>
      <c r="O56" s="147"/>
      <c r="P56" s="284">
        <f t="shared" si="4"/>
        <v>0</v>
      </c>
      <c r="Q56" s="294">
        <f>P56*100/300/100</f>
        <v>0</v>
      </c>
      <c r="R56" s="299"/>
      <c r="S56" s="142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/>
  <mergeCells count="6">
    <mergeCell ref="P32:R32"/>
    <mergeCell ref="A34:R34"/>
    <mergeCell ref="A1:R1"/>
    <mergeCell ref="P11:R11"/>
    <mergeCell ref="A13:R13"/>
    <mergeCell ref="P31:R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zrs</cp:lastModifiedBy>
  <cp:lastPrinted>2007-03-31T10:57:29Z</cp:lastPrinted>
  <dcterms:created xsi:type="dcterms:W3CDTF">2007-01-25T09:50:20Z</dcterms:created>
  <dcterms:modified xsi:type="dcterms:W3CDTF">2007-04-02T10:27:20Z</dcterms:modified>
  <cp:category/>
  <cp:version/>
  <cp:contentType/>
  <cp:contentStatus/>
  <cp:revision>1</cp:revision>
</cp:coreProperties>
</file>