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506" windowWidth="15195" windowHeight="8700" activeTab="4"/>
  </bookViews>
  <sheets>
    <sheet name="TRENUTNI PLASMAN" sheetId="1" r:id="rId1"/>
    <sheet name="1.KOLO" sheetId="2" r:id="rId2"/>
    <sheet name="2.KOLO" sheetId="3" r:id="rId3"/>
    <sheet name="3.KOLO" sheetId="4" r:id="rId4"/>
    <sheet name="4.KOLO" sheetId="5" r:id="rId5"/>
    <sheet name="5.KOLO" sheetId="6" r:id="rId6"/>
    <sheet name="6.KOLO" sheetId="7" r:id="rId7"/>
  </sheets>
  <definedNames/>
  <calcPr fullCalcOnLoad="1"/>
</workbook>
</file>

<file path=xl/sharedStrings.xml><?xml version="1.0" encoding="utf-8"?>
<sst xmlns="http://schemas.openxmlformats.org/spreadsheetml/2006/main" count="3187" uniqueCount="182">
  <si>
    <t>Ime</t>
  </si>
  <si>
    <t>Prezime</t>
  </si>
  <si>
    <t>Škola, klub, udruga</t>
  </si>
  <si>
    <t>Ime mentora A</t>
  </si>
  <si>
    <t>Prezime mentora A</t>
  </si>
  <si>
    <t>Ime mentora B</t>
  </si>
  <si>
    <t>Prezime mentora B</t>
  </si>
  <si>
    <t>Ime osobe koja prijavljuje</t>
  </si>
  <si>
    <t>Prezime osobe koja prijavljuje</t>
  </si>
  <si>
    <t>OŠ Matije Gupca</t>
  </si>
  <si>
    <t>Mihaela</t>
  </si>
  <si>
    <t>Piskač</t>
  </si>
  <si>
    <t>Miroslav</t>
  </si>
  <si>
    <t>Pavić</t>
  </si>
  <si>
    <t>Gordan</t>
  </si>
  <si>
    <t>Jurković</t>
  </si>
  <si>
    <t>OŠ Josipa Račića</t>
  </si>
  <si>
    <t>Ivaci</t>
  </si>
  <si>
    <t>Krešimir</t>
  </si>
  <si>
    <t>Mišura</t>
  </si>
  <si>
    <t>Jelena</t>
  </si>
  <si>
    <t>Luka</t>
  </si>
  <si>
    <t>Mario</t>
  </si>
  <si>
    <t>Pejinović</t>
  </si>
  <si>
    <t>OŠ Cvijetno Naselje</t>
  </si>
  <si>
    <t>Ivana</t>
  </si>
  <si>
    <t>Kokić</t>
  </si>
  <si>
    <t>Željko</t>
  </si>
  <si>
    <t>OŠ Otona Ivekovića</t>
  </si>
  <si>
    <t>Željka</t>
  </si>
  <si>
    <t>Orčić</t>
  </si>
  <si>
    <t>Marko</t>
  </si>
  <si>
    <t>Raz.</t>
  </si>
  <si>
    <t>Marin</t>
  </si>
  <si>
    <t>Tomić</t>
  </si>
  <si>
    <t>OŠ Marina Držića</t>
  </si>
  <si>
    <t>Vladimir</t>
  </si>
  <si>
    <t>Marić</t>
  </si>
  <si>
    <t>Lovro</t>
  </si>
  <si>
    <t>Marković</t>
  </si>
  <si>
    <t>Ena</t>
  </si>
  <si>
    <t>Oster</t>
  </si>
  <si>
    <t>Bruno</t>
  </si>
  <si>
    <t>Glorija</t>
  </si>
  <si>
    <t>Volarević</t>
  </si>
  <si>
    <t>Maja</t>
  </si>
  <si>
    <t>Pritišanac</t>
  </si>
  <si>
    <t>Juraj</t>
  </si>
  <si>
    <t>Bišćan</t>
  </si>
  <si>
    <t>Filip</t>
  </si>
  <si>
    <t>Barl</t>
  </si>
  <si>
    <t>Marjana</t>
  </si>
  <si>
    <t>Grubišić Sharma</t>
  </si>
  <si>
    <t>Ivan</t>
  </si>
  <si>
    <t>Ante</t>
  </si>
  <si>
    <t>OŠ bana J.Jelačića</t>
  </si>
  <si>
    <t>Alen</t>
  </si>
  <si>
    <t>Vjekoslav</t>
  </si>
  <si>
    <t>Artić</t>
  </si>
  <si>
    <t>OŠ Davorina Trstenjaka</t>
  </si>
  <si>
    <t>Zoran</t>
  </si>
  <si>
    <t>Vrbanac</t>
  </si>
  <si>
    <t>Roko</t>
  </si>
  <si>
    <t>Mihael</t>
  </si>
  <si>
    <t>Peklar</t>
  </si>
  <si>
    <t>Dominik</t>
  </si>
  <si>
    <t>Barbarić</t>
  </si>
  <si>
    <t>OŠ Horvati</t>
  </si>
  <si>
    <t>Dragica</t>
  </si>
  <si>
    <t>Kolundžić</t>
  </si>
  <si>
    <t>Sladović</t>
  </si>
  <si>
    <t>Turčić</t>
  </si>
  <si>
    <t>Dorija</t>
  </si>
  <si>
    <t>Šarić</t>
  </si>
  <si>
    <t>Mravunac</t>
  </si>
  <si>
    <t>Petar</t>
  </si>
  <si>
    <t>Mrakužić</t>
  </si>
  <si>
    <t>Mia</t>
  </si>
  <si>
    <t>Bedenko</t>
  </si>
  <si>
    <t>Krizmanić</t>
  </si>
  <si>
    <t>OŠ Gustav Krklec</t>
  </si>
  <si>
    <t>Jurica</t>
  </si>
  <si>
    <t>Pavelić</t>
  </si>
  <si>
    <t>Kristina</t>
  </si>
  <si>
    <t>Salopek</t>
  </si>
  <si>
    <t>Blažić</t>
  </si>
  <si>
    <t>Buntić</t>
  </si>
  <si>
    <t>Gordi</t>
  </si>
  <si>
    <t>Buratović</t>
  </si>
  <si>
    <t>Matej</t>
  </si>
  <si>
    <t>Pavlović</t>
  </si>
  <si>
    <t>Lovre</t>
  </si>
  <si>
    <t>Dodig</t>
  </si>
  <si>
    <t>Tea</t>
  </si>
  <si>
    <t>Glunčić</t>
  </si>
  <si>
    <t>Josipović</t>
  </si>
  <si>
    <t>Cukrov</t>
  </si>
  <si>
    <t>Petra Preradovića</t>
  </si>
  <si>
    <t>Zad
1</t>
  </si>
  <si>
    <t>Zad
2</t>
  </si>
  <si>
    <t>Zad
3</t>
  </si>
  <si>
    <t>Zad
4</t>
  </si>
  <si>
    <t>Zad
5</t>
  </si>
  <si>
    <t>Ukupno bodova po razredu</t>
  </si>
  <si>
    <t>Ukupno bodova po podskupini</t>
  </si>
  <si>
    <t>PLASMAN
PO RAZREDU</t>
  </si>
  <si>
    <t>PLASMAN PO PODSKUPINI</t>
  </si>
  <si>
    <t>Ajduković</t>
  </si>
  <si>
    <t>Ivona</t>
  </si>
  <si>
    <t>Kozić</t>
  </si>
  <si>
    <t>kolo 1</t>
  </si>
  <si>
    <t>kolo 2</t>
  </si>
  <si>
    <t>kolo 3</t>
  </si>
  <si>
    <t>kolo 4</t>
  </si>
  <si>
    <t>kolo 5</t>
  </si>
  <si>
    <t>kolo 6</t>
  </si>
  <si>
    <t>max1</t>
  </si>
  <si>
    <t>max2</t>
  </si>
  <si>
    <t>max3</t>
  </si>
  <si>
    <t>max4</t>
  </si>
  <si>
    <t>max5</t>
  </si>
  <si>
    <t>max6</t>
  </si>
  <si>
    <t>max</t>
  </si>
  <si>
    <t>još koliko kola</t>
  </si>
  <si>
    <t>Ukupni postotak rješivosti</t>
  </si>
  <si>
    <t>Postotak rješenih zadataka</t>
  </si>
  <si>
    <r>
      <t xml:space="preserve">ZG informatijada - KBT '07 - LOGO - mlađi kadeti 
(5. razred OŠ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</si>
  <si>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 - LOGO - mlađi kadeti 
( 6. razred OŠ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</si>
  <si>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LOGO - mlađi kadeti 
( 5. i 6. razredi OŠ - 1.,2.,3.,4.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</si>
  <si>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'07 - 1. kolo - LOGO - mlađi kadeti 
(5. razred OŠ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</si>
  <si>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'07 - 1. kolo - LOGO - mlađi kadeti 
( 6. razred OŠ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</si>
  <si>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'07 - 1. kolo - LOGO - mlađi kadeti 
( 5. i 6. razredi OŠ - 1.,2.,3.,4.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</si>
  <si>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'07 - 2. kolo - LOGO - mlađi kadeti 
(5. razred OŠ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</si>
  <si>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'07 - 2. kolo - LOGO - mlađi kadeti 
( 6. razred OŠ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</si>
  <si>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'07 - 2. kolo - LOGO - mlađi kadeti 
( 5. i 6. razredi OŠ - 1.,2.,3.,4.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</si>
  <si>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'07 - 3. kolo - LOGO - mlađi kadeti 
(5. razred OŠ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</si>
  <si>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'07 - 3. kolo - LOGO - mlađi kadeti 
( 6. razred OŠ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</si>
  <si>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'07 - 3. kolo - LOGO - mlađi kadeti 
( 5. i 6. razredi OŠ - 1.,2.,3.,4.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</si>
  <si>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'07 - 4. kolo - LOGO - mlađi kadeti 
(5. razred OŠ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</si>
  <si>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'07 - 4. kolo - LOGO - mlađi kadeti 
( 6. razred OŠ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</si>
  <si>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'07 - 4. kolo - LOGO - mlađi kadeti 
( 5. i 6. razredi OŠ - 1.,2.,3.,4.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</si>
  <si>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'07 - 5. kolo - LOGO - mlađi kadeti 
(5. razred OŠ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</si>
  <si>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'07 - 5. kolo - LOGO - mlađi kadeti 
( 6. razred OŠ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</si>
  <si>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'07 - 5. kolo - LOGO - mlađi kadeti 
( 5. i 6. razredi OŠ - 1.,2.,3.,4.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</si>
  <si>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'07 - 6. kolo - LOGO - mlađi kadeti 
(5. razred OŠ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</si>
  <si>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'07 - 6. kolo - LOGO - mlađi kadeti 
( 6. razred OŠ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</si>
  <si>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'07 - 6. kolo - LOGO - mlađi kadeti 
( 5. i 6. razredi OŠ - 1.,2.,3.,4. i 5. zadatak) - </t>
    </r>
    <r>
      <rPr>
        <b/>
        <u val="single"/>
        <sz val="12"/>
        <rFont val="Arial"/>
        <family val="0"/>
      </rPr>
      <t>REZULTATI</t>
    </r>
  </si>
  <si>
    <t>Bartol</t>
  </si>
  <si>
    <t>Rebernjak</t>
  </si>
  <si>
    <t>OŠ Pantovčak</t>
  </si>
  <si>
    <t>Mira</t>
  </si>
  <si>
    <t>Vičić</t>
  </si>
  <si>
    <t>Martin</t>
  </si>
  <si>
    <t>Bagić</t>
  </si>
  <si>
    <t>OŠ Ivana Filipovića</t>
  </si>
  <si>
    <t>Bosiljka</t>
  </si>
  <si>
    <t>Mrazović</t>
  </si>
  <si>
    <t>Zlatko</t>
  </si>
  <si>
    <t>Vrljičak</t>
  </si>
  <si>
    <t>Mušterić</t>
  </si>
  <si>
    <t>Božen</t>
  </si>
  <si>
    <t>PLASMAN
PO 
PODSKUPINI</t>
  </si>
  <si>
    <t>Borna</t>
  </si>
  <si>
    <t>Milinković</t>
  </si>
  <si>
    <t>OŠ Rapska</t>
  </si>
  <si>
    <t>Gordan Jurković</t>
  </si>
  <si>
    <t>Željko Brkanac</t>
  </si>
  <si>
    <t>Pešorda</t>
  </si>
  <si>
    <t>Bosa</t>
  </si>
  <si>
    <t>Matija</t>
  </si>
  <si>
    <t>Rabuža</t>
  </si>
  <si>
    <t xml:space="preserve">Domagoj </t>
  </si>
  <si>
    <t>Franceković</t>
  </si>
  <si>
    <t>3,33,%</t>
  </si>
  <si>
    <t>Oremović</t>
  </si>
  <si>
    <t>Udruga programera S VIJUGOM</t>
  </si>
  <si>
    <t xml:space="preserve">Željka </t>
  </si>
  <si>
    <t xml:space="preserve">Alira </t>
  </si>
  <si>
    <t>Kristijan</t>
  </si>
  <si>
    <t>Burnik</t>
  </si>
  <si>
    <t xml:space="preserve">Gordan </t>
  </si>
  <si>
    <t>jurković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</si>
</sst>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0" fontId="5" fillId="4" borderId="23" xfId="0" applyNumberFormat="1" applyFont="1" applyFill="1" applyBorder="1" applyAlignment="1" applyProtection="1">
      <alignment horizontal="center" vertical="center"/>
      <protection locked="0"/>
    </xf>
    <xf numFmtId="10" fontId="5" fillId="5" borderId="23" xfId="0" applyNumberFormat="1" applyFont="1" applyFill="1" applyBorder="1" applyAlignment="1">
      <alignment horizontal="center" vertical="center"/>
    </xf>
    <xf numFmtId="10" fontId="5" fillId="5" borderId="24" xfId="0" applyNumberFormat="1" applyFont="1" applyFill="1" applyBorder="1" applyAlignment="1">
      <alignment horizontal="center" vertical="center"/>
    </xf>
    <xf numFmtId="10" fontId="5" fillId="4" borderId="5" xfId="0" applyNumberFormat="1" applyFont="1" applyFill="1" applyBorder="1" applyAlignment="1" applyProtection="1">
      <alignment horizontal="center" vertical="center"/>
      <protection locked="0"/>
    </xf>
    <xf numFmtId="10" fontId="5" fillId="5" borderId="5" xfId="0" applyNumberFormat="1" applyFont="1" applyFill="1" applyBorder="1" applyAlignment="1">
      <alignment horizontal="center" vertical="center"/>
    </xf>
    <xf numFmtId="10" fontId="5" fillId="5" borderId="1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4" borderId="24" xfId="0" applyFont="1" applyFill="1" applyBorder="1" applyAlignment="1" applyProtection="1">
      <alignment horizontal="center" vertical="center"/>
      <protection locked="0"/>
    </xf>
    <xf numFmtId="1" fontId="5" fillId="5" borderId="27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  <protection locked="0"/>
    </xf>
    <xf numFmtId="1" fontId="5" fillId="5" borderId="4" xfId="0" applyNumberFormat="1" applyFont="1" applyFill="1" applyBorder="1" applyAlignment="1">
      <alignment horizontal="center" vertical="center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1" fillId="7" borderId="28" xfId="0" applyFont="1" applyFill="1" applyBorder="1" applyAlignment="1">
      <alignment horizontal="center" vertical="center"/>
    </xf>
    <xf numFmtId="0" fontId="1" fillId="7" borderId="29" xfId="0" applyFont="1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31" xfId="0" applyFont="1" applyFill="1" applyBorder="1" applyAlignment="1">
      <alignment horizontal="center" vertical="center"/>
    </xf>
    <xf numFmtId="0" fontId="1" fillId="7" borderId="32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10" fontId="5" fillId="4" borderId="27" xfId="0" applyNumberFormat="1" applyFont="1" applyFill="1" applyBorder="1" applyAlignment="1" applyProtection="1">
      <alignment horizontal="center" vertical="center"/>
      <protection locked="0"/>
    </xf>
    <xf numFmtId="10" fontId="5" fillId="4" borderId="4" xfId="0" applyNumberFormat="1" applyFont="1" applyFill="1" applyBorder="1" applyAlignment="1" applyProtection="1">
      <alignment horizontal="center" vertical="center"/>
      <protection locked="0"/>
    </xf>
    <xf numFmtId="1" fontId="5" fillId="2" borderId="35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10" fontId="5" fillId="2" borderId="3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0" fontId="5" fillId="2" borderId="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5" fillId="6" borderId="34" xfId="0" applyFont="1" applyFill="1" applyBorder="1" applyAlignment="1" applyProtection="1">
      <alignment horizontal="center" vertical="center"/>
      <protection/>
    </xf>
    <xf numFmtId="10" fontId="5" fillId="4" borderId="34" xfId="0" applyNumberFormat="1" applyFont="1" applyFill="1" applyBorder="1" applyAlignment="1" applyProtection="1">
      <alignment horizontal="center" vertical="center"/>
      <protection/>
    </xf>
    <xf numFmtId="0" fontId="5" fillId="6" borderId="3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6" borderId="25" xfId="0" applyFont="1" applyFill="1" applyBorder="1" applyAlignment="1" applyProtection="1">
      <alignment horizontal="center" vertical="center"/>
      <protection/>
    </xf>
    <xf numFmtId="10" fontId="5" fillId="4" borderId="25" xfId="0" applyNumberFormat="1" applyFont="1" applyFill="1" applyBorder="1" applyAlignment="1" applyProtection="1">
      <alignment horizontal="center" vertical="center"/>
      <protection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1" fillId="7" borderId="3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8" borderId="39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 applyProtection="1">
      <alignment horizontal="center" vertical="center"/>
      <protection locked="0"/>
    </xf>
    <xf numFmtId="10" fontId="5" fillId="4" borderId="36" xfId="0" applyNumberFormat="1" applyFont="1" applyFill="1" applyBorder="1" applyAlignment="1" applyProtection="1">
      <alignment horizontal="center" vertical="center"/>
      <protection/>
    </xf>
    <xf numFmtId="0" fontId="5" fillId="6" borderId="40" xfId="0" applyFont="1" applyFill="1" applyBorder="1" applyAlignment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  <protection locked="0"/>
    </xf>
    <xf numFmtId="10" fontId="5" fillId="4" borderId="8" xfId="0" applyNumberFormat="1" applyFont="1" applyFill="1" applyBorder="1" applyAlignment="1" applyProtection="1">
      <alignment horizontal="center" vertical="center"/>
      <protection/>
    </xf>
    <xf numFmtId="0" fontId="5" fillId="6" borderId="41" xfId="0" applyFont="1" applyFill="1" applyBorder="1" applyAlignment="1">
      <alignment horizontal="center" vertical="center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1" fillId="4" borderId="23" xfId="0" applyFont="1" applyFill="1" applyBorder="1" applyAlignment="1" applyProtection="1">
      <alignment horizontal="center" vertical="center"/>
      <protection locked="0"/>
    </xf>
    <xf numFmtId="0" fontId="5" fillId="2" borderId="3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5" fillId="6" borderId="42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 applyProtection="1">
      <alignment horizontal="center" vertical="center"/>
      <protection locked="0"/>
    </xf>
    <xf numFmtId="0" fontId="1" fillId="3" borderId="19" xfId="0" applyFont="1" applyFill="1" applyBorder="1" applyAlignment="1" applyProtection="1">
      <alignment horizontal="center" vertical="center"/>
      <protection locked="0"/>
    </xf>
    <xf numFmtId="0" fontId="1" fillId="3" borderId="49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5" fillId="6" borderId="5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7" borderId="52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53" xfId="0" applyFont="1" applyFill="1" applyBorder="1" applyAlignment="1">
      <alignment horizontal="center" vertical="center"/>
    </xf>
    <xf numFmtId="1" fontId="5" fillId="6" borderId="54" xfId="0" applyNumberFormat="1" applyFont="1" applyFill="1" applyBorder="1" applyAlignment="1" applyProtection="1">
      <alignment horizontal="center" vertical="center"/>
      <protection/>
    </xf>
    <xf numFmtId="0" fontId="1" fillId="3" borderId="44" xfId="0" applyFont="1" applyFill="1" applyBorder="1" applyAlignment="1" applyProtection="1">
      <alignment horizontal="center" vertical="center"/>
      <protection locked="0"/>
    </xf>
    <xf numFmtId="0" fontId="1" fillId="3" borderId="47" xfId="0" applyFont="1" applyFill="1" applyBorder="1" applyAlignment="1" applyProtection="1">
      <alignment horizontal="center" vertical="center"/>
      <protection locked="0"/>
    </xf>
    <xf numFmtId="0" fontId="1" fillId="4" borderId="37" xfId="0" applyFont="1" applyFill="1" applyBorder="1" applyAlignment="1" applyProtection="1">
      <alignment horizontal="center" vertical="center"/>
      <protection locked="0"/>
    </xf>
    <xf numFmtId="0" fontId="1" fillId="4" borderId="6" xfId="0" applyFont="1" applyFill="1" applyBorder="1" applyAlignment="1" applyProtection="1">
      <alignment horizontal="center" vertical="center"/>
      <protection locked="0"/>
    </xf>
    <xf numFmtId="1" fontId="5" fillId="6" borderId="55" xfId="0" applyNumberFormat="1" applyFont="1" applyFill="1" applyBorder="1" applyAlignment="1" applyProtection="1">
      <alignment horizontal="center" vertical="center"/>
      <protection/>
    </xf>
    <xf numFmtId="10" fontId="1" fillId="4" borderId="34" xfId="0" applyNumberFormat="1" applyFont="1" applyFill="1" applyBorder="1" applyAlignment="1">
      <alignment horizontal="center" vertical="center"/>
    </xf>
    <xf numFmtId="10" fontId="1" fillId="4" borderId="25" xfId="0" applyNumberFormat="1" applyFont="1" applyFill="1" applyBorder="1" applyAlignment="1">
      <alignment horizontal="center" vertical="center"/>
    </xf>
    <xf numFmtId="0" fontId="5" fillId="8" borderId="56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6" fillId="6" borderId="36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10" fontId="5" fillId="2" borderId="35" xfId="0" applyNumberFormat="1" applyFont="1" applyFill="1" applyBorder="1" applyAlignment="1">
      <alignment horizontal="center" vertical="center"/>
    </xf>
    <xf numFmtId="10" fontId="5" fillId="5" borderId="57" xfId="0" applyNumberFormat="1" applyFont="1" applyFill="1" applyBorder="1" applyAlignment="1">
      <alignment horizontal="center" vertical="center"/>
    </xf>
    <xf numFmtId="10" fontId="5" fillId="5" borderId="9" xfId="0" applyNumberFormat="1" applyFont="1" applyFill="1" applyBorder="1" applyAlignment="1">
      <alignment horizontal="center" vertical="center"/>
    </xf>
    <xf numFmtId="10" fontId="5" fillId="9" borderId="37" xfId="0" applyNumberFormat="1" applyFont="1" applyFill="1" applyBorder="1" applyAlignment="1" applyProtection="1">
      <alignment horizontal="center" vertical="center"/>
      <protection locked="0"/>
    </xf>
    <xf numFmtId="10" fontId="5" fillId="9" borderId="6" xfId="0" applyNumberFormat="1" applyFont="1" applyFill="1" applyBorder="1" applyAlignment="1" applyProtection="1">
      <alignment horizontal="center" vertical="center"/>
      <protection locked="0"/>
    </xf>
    <xf numFmtId="10" fontId="5" fillId="4" borderId="15" xfId="0" applyNumberFormat="1" applyFont="1" applyFill="1" applyBorder="1" applyAlignment="1" applyProtection="1">
      <alignment horizontal="center" vertical="center"/>
      <protection locked="0"/>
    </xf>
    <xf numFmtId="10" fontId="5" fillId="9" borderId="58" xfId="0" applyNumberFormat="1" applyFont="1" applyFill="1" applyBorder="1" applyAlignment="1" applyProtection="1">
      <alignment horizontal="center" vertical="center"/>
      <protection locked="0"/>
    </xf>
    <xf numFmtId="0" fontId="1" fillId="0" borderId="34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8" borderId="67" xfId="0" applyFont="1" applyFill="1" applyBorder="1" applyAlignment="1">
      <alignment horizontal="center" vertical="center" wrapText="1"/>
    </xf>
    <xf numFmtId="0" fontId="5" fillId="8" borderId="68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53" xfId="0" applyFont="1" applyFill="1" applyBorder="1" applyAlignment="1">
      <alignment horizontal="center" vertical="center" wrapText="1"/>
    </xf>
    <xf numFmtId="0" fontId="1" fillId="0" borderId="57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5" fillId="0" borderId="70" xfId="0" applyFont="1" applyFill="1" applyBorder="1" applyAlignment="1">
      <alignment horizontal="center" vertical="center" wrapText="1"/>
    </xf>
    <xf numFmtId="0" fontId="1" fillId="4" borderId="57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4" borderId="71" xfId="0" applyFont="1" applyFill="1" applyBorder="1" applyAlignment="1" applyProtection="1">
      <alignment horizontal="center" vertical="center"/>
      <protection locked="0"/>
    </xf>
    <xf numFmtId="0" fontId="1" fillId="0" borderId="58" xfId="0" applyFont="1" applyFill="1" applyBorder="1" applyAlignment="1">
      <alignment horizontal="center" vertical="center" wrapText="1"/>
    </xf>
    <xf numFmtId="10" fontId="5" fillId="4" borderId="37" xfId="0" applyNumberFormat="1" applyFont="1" applyFill="1" applyBorder="1" applyAlignment="1" applyProtection="1">
      <alignment horizontal="center" vertical="center"/>
      <protection locked="0"/>
    </xf>
    <xf numFmtId="10" fontId="5" fillId="4" borderId="6" xfId="0" applyNumberFormat="1" applyFont="1" applyFill="1" applyBorder="1" applyAlignment="1" applyProtection="1">
      <alignment horizontal="center" vertical="center"/>
      <protection locked="0"/>
    </xf>
    <xf numFmtId="10" fontId="5" fillId="4" borderId="58" xfId="0" applyNumberFormat="1" applyFont="1" applyFill="1" applyBorder="1" applyAlignment="1" applyProtection="1">
      <alignment horizontal="center" vertical="center"/>
      <protection locked="0"/>
    </xf>
    <xf numFmtId="10" fontId="5" fillId="4" borderId="24" xfId="0" applyNumberFormat="1" applyFont="1" applyFill="1" applyBorder="1" applyAlignment="1" applyProtection="1">
      <alignment horizontal="center" vertical="center"/>
      <protection locked="0"/>
    </xf>
    <xf numFmtId="10" fontId="5" fillId="4" borderId="1" xfId="0" applyNumberFormat="1" applyFont="1" applyFill="1" applyBorder="1" applyAlignment="1" applyProtection="1">
      <alignment horizontal="center" vertical="center"/>
      <protection locked="0"/>
    </xf>
    <xf numFmtId="10" fontId="5" fillId="4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7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4" borderId="72" xfId="0" applyFont="1" applyFill="1" applyBorder="1" applyAlignment="1" applyProtection="1">
      <alignment horizontal="center" vertical="center"/>
      <protection locked="0"/>
    </xf>
    <xf numFmtId="0" fontId="1" fillId="4" borderId="73" xfId="0" applyFont="1" applyFill="1" applyBorder="1" applyAlignment="1" applyProtection="1">
      <alignment horizontal="center" vertical="center"/>
      <protection locked="0"/>
    </xf>
    <xf numFmtId="0" fontId="1" fillId="0" borderId="72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74" xfId="0" applyFont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37" xfId="0" applyFont="1" applyFill="1" applyBorder="1" applyAlignment="1">
      <alignment horizontal="center" vertical="center" wrapText="1"/>
    </xf>
    <xf numFmtId="0" fontId="6" fillId="6" borderId="76" xfId="0" applyFont="1" applyFill="1" applyBorder="1" applyAlignment="1">
      <alignment horizontal="center" vertical="center"/>
    </xf>
    <xf numFmtId="0" fontId="6" fillId="6" borderId="77" xfId="0" applyFont="1" applyFill="1" applyBorder="1" applyAlignment="1">
      <alignment horizontal="center" vertical="center"/>
    </xf>
    <xf numFmtId="0" fontId="6" fillId="6" borderId="78" xfId="0" applyFont="1" applyFill="1" applyBorder="1" applyAlignment="1">
      <alignment horizontal="center" vertical="center"/>
    </xf>
    <xf numFmtId="0" fontId="6" fillId="6" borderId="7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1" fontId="6" fillId="2" borderId="41" xfId="0" applyNumberFormat="1" applyFont="1" applyFill="1" applyBorder="1" applyAlignment="1">
      <alignment horizontal="center" vertical="center"/>
    </xf>
    <xf numFmtId="0" fontId="1" fillId="0" borderId="80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4" borderId="80" xfId="0" applyFont="1" applyFill="1" applyBorder="1" applyAlignment="1" applyProtection="1">
      <alignment horizontal="center" vertical="center"/>
      <protection locked="0"/>
    </xf>
    <xf numFmtId="0" fontId="1" fillId="4" borderId="81" xfId="0" applyFont="1" applyFill="1" applyBorder="1" applyAlignment="1" applyProtection="1">
      <alignment horizontal="center" vertical="center"/>
      <protection locked="0"/>
    </xf>
    <xf numFmtId="0" fontId="1" fillId="0" borderId="83" xfId="0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>
      <alignment horizontal="center" vertical="center" wrapText="1"/>
    </xf>
    <xf numFmtId="0" fontId="1" fillId="3" borderId="58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71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 applyProtection="1">
      <alignment horizontal="center" vertical="center"/>
      <protection locked="0"/>
    </xf>
    <xf numFmtId="0" fontId="5" fillId="4" borderId="66" xfId="0" applyFont="1" applyFill="1" applyBorder="1" applyAlignment="1">
      <alignment horizontal="center" vertical="center" wrapText="1"/>
    </xf>
    <xf numFmtId="0" fontId="5" fillId="4" borderId="68" xfId="0" applyFont="1" applyFill="1" applyBorder="1" applyAlignment="1">
      <alignment horizontal="center" vertical="center" wrapText="1"/>
    </xf>
    <xf numFmtId="0" fontId="5" fillId="8" borderId="84" xfId="0" applyFont="1" applyFill="1" applyBorder="1" applyAlignment="1">
      <alignment horizontal="center" vertical="center" wrapText="1"/>
    </xf>
    <xf numFmtId="0" fontId="5" fillId="2" borderId="85" xfId="0" applyFont="1" applyFill="1" applyBorder="1" applyAlignment="1">
      <alignment horizontal="center" vertical="center"/>
    </xf>
    <xf numFmtId="10" fontId="1" fillId="4" borderId="85" xfId="0" applyNumberFormat="1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10" fontId="5" fillId="4" borderId="41" xfId="0" applyNumberFormat="1" applyFont="1" applyFill="1" applyBorder="1" applyAlignment="1" applyProtection="1">
      <alignment horizontal="center" vertical="center"/>
      <protection/>
    </xf>
    <xf numFmtId="0" fontId="5" fillId="0" borderId="68" xfId="0" applyFont="1" applyBorder="1" applyAlignment="1">
      <alignment horizontal="center" vertical="center" wrapText="1"/>
    </xf>
    <xf numFmtId="0" fontId="5" fillId="8" borderId="87" xfId="0" applyFont="1" applyFill="1" applyBorder="1" applyAlignment="1">
      <alignment horizontal="center" vertical="center" wrapText="1"/>
    </xf>
    <xf numFmtId="10" fontId="5" fillId="4" borderId="40" xfId="0" applyNumberFormat="1" applyFont="1" applyFill="1" applyBorder="1" applyAlignment="1" applyProtection="1">
      <alignment horizontal="center" vertical="center"/>
      <protection/>
    </xf>
    <xf numFmtId="0" fontId="5" fillId="6" borderId="36" xfId="0" applyFont="1" applyFill="1" applyBorder="1" applyAlignment="1" applyProtection="1">
      <alignment horizontal="center" vertical="center"/>
      <protection/>
    </xf>
    <xf numFmtId="0" fontId="5" fillId="6" borderId="8" xfId="0" applyFont="1" applyFill="1" applyBorder="1" applyAlignment="1" applyProtection="1">
      <alignment horizontal="center" vertical="center"/>
      <protection/>
    </xf>
    <xf numFmtId="0" fontId="5" fillId="6" borderId="42" xfId="0" applyFont="1" applyFill="1" applyBorder="1" applyAlignment="1" applyProtection="1">
      <alignment horizontal="center" vertical="center"/>
      <protection/>
    </xf>
    <xf numFmtId="0" fontId="1" fillId="3" borderId="72" xfId="0" applyFont="1" applyFill="1" applyBorder="1" applyAlignment="1">
      <alignment horizontal="center" vertical="center" wrapText="1"/>
    </xf>
    <xf numFmtId="0" fontId="1" fillId="3" borderId="73" xfId="0" applyFont="1" applyFill="1" applyBorder="1" applyAlignment="1">
      <alignment horizontal="center" vertical="center" wrapText="1"/>
    </xf>
    <xf numFmtId="0" fontId="1" fillId="3" borderId="75" xfId="0" applyFont="1" applyFill="1" applyBorder="1" applyAlignment="1">
      <alignment horizontal="center" vertical="center" wrapText="1"/>
    </xf>
    <xf numFmtId="0" fontId="1" fillId="3" borderId="72" xfId="0" applyFont="1" applyFill="1" applyBorder="1" applyAlignment="1" applyProtection="1">
      <alignment horizontal="center" vertical="center"/>
      <protection locked="0"/>
    </xf>
    <xf numFmtId="0" fontId="1" fillId="3" borderId="73" xfId="0" applyFont="1" applyFill="1" applyBorder="1" applyAlignment="1" applyProtection="1">
      <alignment horizontal="center" vertical="center"/>
      <protection locked="0"/>
    </xf>
    <xf numFmtId="0" fontId="1" fillId="3" borderId="74" xfId="0" applyFont="1" applyFill="1" applyBorder="1" applyAlignment="1" applyProtection="1">
      <alignment horizontal="center" vertical="center"/>
      <protection locked="0"/>
    </xf>
    <xf numFmtId="0" fontId="5" fillId="10" borderId="8" xfId="0" applyFont="1" applyFill="1" applyBorder="1" applyAlignment="1" applyProtection="1">
      <alignment horizontal="center" vertical="center"/>
      <protection/>
    </xf>
    <xf numFmtId="10" fontId="5" fillId="3" borderId="41" xfId="0" applyNumberFormat="1" applyFont="1" applyFill="1" applyBorder="1" applyAlignment="1" applyProtection="1">
      <alignment horizontal="center" vertical="center"/>
      <protection/>
    </xf>
    <xf numFmtId="0" fontId="6" fillId="10" borderId="8" xfId="0" applyFont="1" applyFill="1" applyBorder="1" applyAlignment="1">
      <alignment horizontal="center" vertical="center"/>
    </xf>
    <xf numFmtId="0" fontId="1" fillId="3" borderId="88" xfId="0" applyFont="1" applyFill="1" applyBorder="1" applyAlignment="1">
      <alignment horizontal="center" vertical="center" wrapText="1"/>
    </xf>
    <xf numFmtId="0" fontId="1" fillId="3" borderId="89" xfId="0" applyFont="1" applyFill="1" applyBorder="1" applyAlignment="1">
      <alignment horizontal="center" vertical="center" wrapText="1"/>
    </xf>
    <xf numFmtId="0" fontId="1" fillId="3" borderId="90" xfId="0" applyFont="1" applyFill="1" applyBorder="1" applyAlignment="1">
      <alignment horizontal="center" vertical="center" wrapText="1"/>
    </xf>
    <xf numFmtId="0" fontId="1" fillId="3" borderId="88" xfId="0" applyFont="1" applyFill="1" applyBorder="1" applyAlignment="1" applyProtection="1">
      <alignment horizontal="center" vertical="center"/>
      <protection locked="0"/>
    </xf>
    <xf numFmtId="0" fontId="1" fillId="3" borderId="89" xfId="0" applyFont="1" applyFill="1" applyBorder="1" applyAlignment="1" applyProtection="1">
      <alignment horizontal="center" vertical="center"/>
      <protection locked="0"/>
    </xf>
    <xf numFmtId="0" fontId="1" fillId="3" borderId="91" xfId="0" applyFont="1" applyFill="1" applyBorder="1" applyAlignment="1" applyProtection="1">
      <alignment horizontal="center" vertical="center"/>
      <protection locked="0"/>
    </xf>
    <xf numFmtId="0" fontId="5" fillId="10" borderId="35" xfId="0" applyFont="1" applyFill="1" applyBorder="1" applyAlignment="1" applyProtection="1">
      <alignment horizontal="center" vertical="center"/>
      <protection/>
    </xf>
    <xf numFmtId="10" fontId="5" fillId="3" borderId="79" xfId="0" applyNumberFormat="1" applyFont="1" applyFill="1" applyBorder="1" applyAlignment="1" applyProtection="1">
      <alignment horizontal="center" vertical="center"/>
      <protection/>
    </xf>
    <xf numFmtId="0" fontId="6" fillId="10" borderId="35" xfId="0" applyFont="1" applyFill="1" applyBorder="1" applyAlignment="1">
      <alignment horizontal="center" vertical="center"/>
    </xf>
    <xf numFmtId="0" fontId="1" fillId="3" borderId="92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52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/>
    </xf>
    <xf numFmtId="1" fontId="5" fillId="6" borderId="93" xfId="0" applyNumberFormat="1" applyFont="1" applyFill="1" applyBorder="1" applyAlignment="1" applyProtection="1">
      <alignment horizontal="center" vertical="center"/>
      <protection/>
    </xf>
    <xf numFmtId="10" fontId="5" fillId="4" borderId="35" xfId="0" applyNumberFormat="1" applyFont="1" applyFill="1" applyBorder="1" applyAlignment="1" applyProtection="1">
      <alignment horizontal="center" vertical="center"/>
      <protection/>
    </xf>
    <xf numFmtId="0" fontId="5" fillId="8" borderId="94" xfId="0" applyFont="1" applyFill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4" borderId="87" xfId="0" applyFont="1" applyFill="1" applyBorder="1" applyAlignment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7" borderId="92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49" fontId="5" fillId="4" borderId="95" xfId="0" applyNumberFormat="1" applyFont="1" applyFill="1" applyBorder="1" applyAlignment="1">
      <alignment horizontal="center" vertical="center" wrapText="1"/>
    </xf>
    <xf numFmtId="49" fontId="5" fillId="4" borderId="96" xfId="0" applyNumberFormat="1" applyFont="1" applyFill="1" applyBorder="1" applyAlignment="1">
      <alignment horizontal="center" vertical="center" wrapText="1"/>
    </xf>
    <xf numFmtId="49" fontId="5" fillId="4" borderId="97" xfId="0" applyNumberFormat="1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5" fillId="8" borderId="98" xfId="0" applyFont="1" applyFill="1" applyBorder="1" applyAlignment="1">
      <alignment horizontal="center" vertical="center" wrapText="1"/>
    </xf>
    <xf numFmtId="10" fontId="5" fillId="4" borderId="34" xfId="0" applyNumberFormat="1" applyFont="1" applyFill="1" applyBorder="1" applyAlignment="1">
      <alignment horizontal="center" vertical="center"/>
    </xf>
    <xf numFmtId="10" fontId="5" fillId="4" borderId="25" xfId="0" applyNumberFormat="1" applyFont="1" applyFill="1" applyBorder="1" applyAlignment="1">
      <alignment horizontal="center" vertical="center"/>
    </xf>
    <xf numFmtId="10" fontId="5" fillId="4" borderId="85" xfId="0" applyNumberFormat="1" applyFont="1" applyFill="1" applyBorder="1" applyAlignment="1">
      <alignment horizontal="center" vertical="center"/>
    </xf>
    <xf numFmtId="0" fontId="1" fillId="0" borderId="85" xfId="0" applyFont="1" applyBorder="1" applyAlignment="1">
      <alignment horizontal="center" vertical="center" wrapText="1"/>
    </xf>
    <xf numFmtId="10" fontId="5" fillId="5" borderId="15" xfId="0" applyNumberFormat="1" applyFont="1" applyFill="1" applyBorder="1" applyAlignment="1">
      <alignment horizontal="center" vertical="center"/>
    </xf>
    <xf numFmtId="10" fontId="5" fillId="5" borderId="16" xfId="0" applyNumberFormat="1" applyFont="1" applyFill="1" applyBorder="1" applyAlignment="1">
      <alignment horizontal="center" vertical="center"/>
    </xf>
    <xf numFmtId="1" fontId="5" fillId="5" borderId="17" xfId="0" applyNumberFormat="1" applyFont="1" applyFill="1" applyBorder="1" applyAlignment="1">
      <alignment horizontal="center" vertical="center"/>
    </xf>
    <xf numFmtId="0" fontId="1" fillId="0" borderId="58" xfId="0" applyFont="1" applyBorder="1" applyAlignment="1">
      <alignment horizontal="center" vertical="center" wrapText="1"/>
    </xf>
    <xf numFmtId="10" fontId="5" fillId="5" borderId="7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82" xfId="0" applyFont="1" applyFill="1" applyBorder="1" applyAlignment="1" applyProtection="1">
      <alignment horizontal="center" vertical="center"/>
      <protection locked="0"/>
    </xf>
    <xf numFmtId="10" fontId="5" fillId="4" borderId="54" xfId="0" applyNumberFormat="1" applyFont="1" applyFill="1" applyBorder="1" applyAlignment="1" applyProtection="1">
      <alignment horizontal="center" vertical="center"/>
      <protection/>
    </xf>
    <xf numFmtId="10" fontId="5" fillId="4" borderId="55" xfId="0" applyNumberFormat="1" applyFont="1" applyFill="1" applyBorder="1" applyAlignment="1" applyProtection="1">
      <alignment horizontal="center" vertical="center"/>
      <protection/>
    </xf>
    <xf numFmtId="10" fontId="5" fillId="4" borderId="93" xfId="0" applyNumberFormat="1" applyFont="1" applyFill="1" applyBorder="1" applyAlignment="1" applyProtection="1">
      <alignment horizontal="center" vertical="center"/>
      <protection/>
    </xf>
    <xf numFmtId="0" fontId="5" fillId="6" borderId="35" xfId="0" applyFont="1" applyFill="1" applyBorder="1" applyAlignment="1" applyProtection="1">
      <alignment horizontal="center" vertical="center"/>
      <protection/>
    </xf>
    <xf numFmtId="0" fontId="6" fillId="6" borderId="51" xfId="0" applyFont="1" applyFill="1" applyBorder="1" applyAlignment="1">
      <alignment horizontal="center" vertical="center"/>
    </xf>
    <xf numFmtId="0" fontId="1" fillId="0" borderId="99" xfId="0" applyFont="1" applyBorder="1" applyAlignment="1">
      <alignment horizontal="center" vertical="center" wrapText="1"/>
    </xf>
    <xf numFmtId="0" fontId="1" fillId="0" borderId="100" xfId="0" applyFont="1" applyBorder="1" applyAlignment="1">
      <alignment horizontal="center" vertical="center" wrapText="1"/>
    </xf>
    <xf numFmtId="0" fontId="1" fillId="0" borderId="101" xfId="0" applyFont="1" applyBorder="1" applyAlignment="1">
      <alignment horizontal="center" vertical="center" wrapText="1"/>
    </xf>
    <xf numFmtId="0" fontId="1" fillId="0" borderId="102" xfId="0" applyFont="1" applyBorder="1" applyAlignment="1">
      <alignment horizontal="center" vertical="center" wrapText="1"/>
    </xf>
    <xf numFmtId="10" fontId="5" fillId="4" borderId="99" xfId="0" applyNumberFormat="1" applyFont="1" applyFill="1" applyBorder="1" applyAlignment="1" applyProtection="1">
      <alignment horizontal="center" vertical="center"/>
      <protection locked="0"/>
    </xf>
    <xf numFmtId="10" fontId="5" fillId="4" borderId="100" xfId="0" applyNumberFormat="1" applyFont="1" applyFill="1" applyBorder="1" applyAlignment="1" applyProtection="1">
      <alignment horizontal="center" vertical="center"/>
      <protection locked="0"/>
    </xf>
    <xf numFmtId="10" fontId="5" fillId="4" borderId="103" xfId="0" applyNumberFormat="1" applyFont="1" applyFill="1" applyBorder="1" applyAlignment="1" applyProtection="1">
      <alignment horizontal="center" vertical="center"/>
      <protection locked="0"/>
    </xf>
    <xf numFmtId="10" fontId="5" fillId="5" borderId="99" xfId="0" applyNumberFormat="1" applyFont="1" applyFill="1" applyBorder="1" applyAlignment="1">
      <alignment horizontal="center" vertical="center"/>
    </xf>
    <xf numFmtId="10" fontId="5" fillId="5" borderId="100" xfId="0" applyNumberFormat="1" applyFont="1" applyFill="1" applyBorder="1" applyAlignment="1">
      <alignment horizontal="center" vertical="center"/>
    </xf>
    <xf numFmtId="1" fontId="5" fillId="5" borderId="101" xfId="0" applyNumberFormat="1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10" fontId="5" fillId="2" borderId="42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  <protection locked="0"/>
    </xf>
    <xf numFmtId="0" fontId="6" fillId="2" borderId="79" xfId="0" applyFont="1" applyFill="1" applyBorder="1" applyAlignment="1">
      <alignment horizontal="center" vertical="center"/>
    </xf>
    <xf numFmtId="0" fontId="6" fillId="8" borderId="104" xfId="0" applyFont="1" applyFill="1" applyBorder="1" applyAlignment="1">
      <alignment horizontal="center" vertical="center" wrapText="1"/>
    </xf>
    <xf numFmtId="0" fontId="6" fillId="8" borderId="105" xfId="0" applyFont="1" applyFill="1" applyBorder="1" applyAlignment="1">
      <alignment horizontal="center" vertical="center"/>
    </xf>
    <xf numFmtId="0" fontId="6" fillId="8" borderId="106" xfId="0" applyFont="1" applyFill="1" applyBorder="1" applyAlignment="1">
      <alignment horizontal="center" vertical="center"/>
    </xf>
    <xf numFmtId="0" fontId="6" fillId="8" borderId="105" xfId="0" applyFont="1" applyFill="1" applyBorder="1" applyAlignment="1">
      <alignment horizontal="center" vertical="center" wrapText="1"/>
    </xf>
    <xf numFmtId="0" fontId="6" fillId="8" borderId="106" xfId="0" applyFont="1" applyFill="1" applyBorder="1" applyAlignment="1">
      <alignment horizontal="center" vertical="center" wrapText="1"/>
    </xf>
    <xf numFmtId="1" fontId="5" fillId="7" borderId="107" xfId="0" applyNumberFormat="1" applyFont="1" applyFill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1" fontId="5" fillId="7" borderId="110" xfId="0" applyNumberFormat="1" applyFont="1" applyFill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1" fontId="5" fillId="7" borderId="112" xfId="0" applyNumberFormat="1" applyFont="1" applyFill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05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1" fontId="5" fillId="7" borderId="115" xfId="0" applyNumberFormat="1" applyFont="1" applyFill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workbookViewId="0" topLeftCell="A1">
      <selection activeCell="W11" sqref="W11"/>
    </sheetView>
  </sheetViews>
  <sheetFormatPr defaultColWidth="9.140625" defaultRowHeight="12.75"/>
  <cols>
    <col min="1" max="1" width="7.8515625" style="0" customWidth="1"/>
    <col min="3" max="3" width="3.57421875" style="0" customWidth="1"/>
    <col min="4" max="4" width="11.00390625" style="0" customWidth="1"/>
    <col min="5" max="5" width="7.421875" style="0" customWidth="1"/>
    <col min="6" max="7" width="7.8515625" style="0" customWidth="1"/>
    <col min="8" max="8" width="7.7109375" style="0" customWidth="1"/>
    <col min="9" max="9" width="8.00390625" style="0" customWidth="1"/>
    <col min="10" max="10" width="7.421875" style="77" customWidth="1"/>
    <col min="11" max="18" width="7.421875" style="0" hidden="1" customWidth="1"/>
    <col min="20" max="20" width="10.57421875" style="0" customWidth="1"/>
  </cols>
  <sheetData>
    <row r="1" spans="1:20" ht="43.5" customHeight="1" thickBot="1">
      <c r="A1" s="304" t="s">
        <v>126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8"/>
    </row>
    <row r="2" spans="1:20" ht="42.75" customHeight="1" thickBot="1">
      <c r="A2" s="31" t="s">
        <v>0</v>
      </c>
      <c r="B2" s="32" t="s">
        <v>1</v>
      </c>
      <c r="C2" s="33" t="s">
        <v>32</v>
      </c>
      <c r="D2" s="34" t="s">
        <v>2</v>
      </c>
      <c r="E2" s="265" t="s">
        <v>110</v>
      </c>
      <c r="F2" s="266" t="s">
        <v>111</v>
      </c>
      <c r="G2" s="266" t="s">
        <v>112</v>
      </c>
      <c r="H2" s="266" t="s">
        <v>113</v>
      </c>
      <c r="I2" s="266" t="s">
        <v>114</v>
      </c>
      <c r="J2" s="267" t="s">
        <v>115</v>
      </c>
      <c r="K2" s="35" t="s">
        <v>116</v>
      </c>
      <c r="L2" s="35" t="s">
        <v>117</v>
      </c>
      <c r="M2" s="35" t="s">
        <v>118</v>
      </c>
      <c r="N2" s="35" t="s">
        <v>119</v>
      </c>
      <c r="O2" s="35" t="s">
        <v>120</v>
      </c>
      <c r="P2" s="35" t="s">
        <v>121</v>
      </c>
      <c r="Q2" s="36" t="s">
        <v>122</v>
      </c>
      <c r="R2" s="36" t="s">
        <v>123</v>
      </c>
      <c r="S2" s="268" t="s">
        <v>124</v>
      </c>
      <c r="T2" s="270" t="s">
        <v>105</v>
      </c>
    </row>
    <row r="3" spans="1:20" ht="22.5" customHeight="1">
      <c r="A3" s="71" t="s">
        <v>56</v>
      </c>
      <c r="B3" s="72" t="s">
        <v>30</v>
      </c>
      <c r="C3" s="73">
        <v>5</v>
      </c>
      <c r="D3" s="150" t="s">
        <v>28</v>
      </c>
      <c r="E3" s="38">
        <v>0.6</v>
      </c>
      <c r="F3" s="180">
        <v>0.9</v>
      </c>
      <c r="G3" s="180">
        <v>0.76</v>
      </c>
      <c r="H3" s="180">
        <v>0.85</v>
      </c>
      <c r="I3" s="180"/>
      <c r="J3" s="146"/>
      <c r="K3" s="144">
        <f aca="true" t="shared" si="0" ref="K3:K17">SUM(F3:J3)</f>
        <v>2.5100000000000002</v>
      </c>
      <c r="L3" s="40">
        <f aca="true" t="shared" si="1" ref="L3:L17">SUM(E3,G3:J3)</f>
        <v>2.21</v>
      </c>
      <c r="M3" s="40">
        <f aca="true" t="shared" si="2" ref="M3:M17">SUM(E3:F3,H3:J3)</f>
        <v>2.35</v>
      </c>
      <c r="N3" s="40">
        <f aca="true" t="shared" si="3" ref="N3:N17">SUM(E3:G3,I3:J3)</f>
        <v>2.26</v>
      </c>
      <c r="O3" s="40">
        <f aca="true" t="shared" si="4" ref="O3:O17">SUM(E3:H3,J3)</f>
        <v>3.11</v>
      </c>
      <c r="P3" s="40">
        <f aca="true" t="shared" si="5" ref="P3:P17">SUM(E3:I3)</f>
        <v>3.11</v>
      </c>
      <c r="Q3" s="40">
        <f>SUM(E3:J3)</f>
        <v>3.11</v>
      </c>
      <c r="R3" s="54">
        <f aca="true" t="shared" si="6" ref="R3:R17">COUNTBLANK(E3:J3)</f>
        <v>2</v>
      </c>
      <c r="S3" s="74">
        <f aca="true" t="shared" si="7" ref="S3:S17">IF(R3=0,Q3/5,Q3/(6-R3))</f>
        <v>0.7775</v>
      </c>
      <c r="T3" s="198">
        <v>1</v>
      </c>
    </row>
    <row r="4" spans="1:20" ht="22.5" customHeight="1">
      <c r="A4" s="10" t="s">
        <v>47</v>
      </c>
      <c r="B4" s="7" t="s">
        <v>48</v>
      </c>
      <c r="C4" s="12">
        <v>5</v>
      </c>
      <c r="D4" s="142" t="s">
        <v>9</v>
      </c>
      <c r="E4" s="41">
        <v>0.6</v>
      </c>
      <c r="F4" s="181">
        <v>0.81</v>
      </c>
      <c r="G4" s="181">
        <v>0.9</v>
      </c>
      <c r="H4" s="181">
        <v>0.775</v>
      </c>
      <c r="I4" s="181"/>
      <c r="J4" s="147"/>
      <c r="K4" s="145">
        <f t="shared" si="0"/>
        <v>2.485</v>
      </c>
      <c r="L4" s="43">
        <f t="shared" si="1"/>
        <v>2.275</v>
      </c>
      <c r="M4" s="43">
        <f t="shared" si="2"/>
        <v>2.185</v>
      </c>
      <c r="N4" s="43">
        <f t="shared" si="3"/>
        <v>2.31</v>
      </c>
      <c r="O4" s="43">
        <f t="shared" si="4"/>
        <v>3.085</v>
      </c>
      <c r="P4" s="43">
        <f t="shared" si="5"/>
        <v>3.085</v>
      </c>
      <c r="Q4" s="43">
        <f>SUM(E4:J4)</f>
        <v>3.085</v>
      </c>
      <c r="R4" s="56">
        <f t="shared" si="6"/>
        <v>2</v>
      </c>
      <c r="S4" s="76">
        <f t="shared" si="7"/>
        <v>0.77125</v>
      </c>
      <c r="T4" s="199">
        <v>2</v>
      </c>
    </row>
    <row r="5" spans="1:20" ht="22.5" customHeight="1">
      <c r="A5" s="10" t="s">
        <v>63</v>
      </c>
      <c r="B5" s="7" t="s">
        <v>64</v>
      </c>
      <c r="C5" s="12">
        <v>5</v>
      </c>
      <c r="D5" s="142" t="s">
        <v>80</v>
      </c>
      <c r="E5" s="41">
        <v>0.6</v>
      </c>
      <c r="F5" s="181">
        <v>0.7</v>
      </c>
      <c r="G5" s="181">
        <v>0.59</v>
      </c>
      <c r="H5" s="181">
        <v>0.51</v>
      </c>
      <c r="I5" s="181"/>
      <c r="J5" s="147"/>
      <c r="K5" s="145">
        <f t="shared" si="0"/>
        <v>1.8</v>
      </c>
      <c r="L5" s="43">
        <f t="shared" si="1"/>
        <v>1.7</v>
      </c>
      <c r="M5" s="43">
        <f t="shared" si="2"/>
        <v>1.8099999999999998</v>
      </c>
      <c r="N5" s="43">
        <f t="shared" si="3"/>
        <v>1.8899999999999997</v>
      </c>
      <c r="O5" s="43">
        <f t="shared" si="4"/>
        <v>2.3999999999999995</v>
      </c>
      <c r="P5" s="43">
        <f t="shared" si="5"/>
        <v>2.3999999999999995</v>
      </c>
      <c r="Q5" s="43">
        <f>SUM(E5:J5)</f>
        <v>2.3999999999999995</v>
      </c>
      <c r="R5" s="56">
        <f t="shared" si="6"/>
        <v>2</v>
      </c>
      <c r="S5" s="76">
        <f t="shared" si="7"/>
        <v>0.5999999999999999</v>
      </c>
      <c r="T5" s="199">
        <v>3</v>
      </c>
    </row>
    <row r="6" spans="1:20" ht="22.5" customHeight="1">
      <c r="A6" s="8" t="s">
        <v>72</v>
      </c>
      <c r="B6" s="3" t="s">
        <v>73</v>
      </c>
      <c r="C6" s="6">
        <v>5</v>
      </c>
      <c r="D6" s="44" t="s">
        <v>16</v>
      </c>
      <c r="E6" s="41">
        <v>0.6</v>
      </c>
      <c r="F6" s="181">
        <v>0.645</v>
      </c>
      <c r="G6" s="181">
        <v>0.41</v>
      </c>
      <c r="H6" s="181">
        <v>0.1</v>
      </c>
      <c r="I6" s="181"/>
      <c r="J6" s="147"/>
      <c r="K6" s="145">
        <f t="shared" si="0"/>
        <v>1.155</v>
      </c>
      <c r="L6" s="43">
        <f t="shared" si="1"/>
        <v>1.11</v>
      </c>
      <c r="M6" s="43">
        <f t="shared" si="2"/>
        <v>1.3450000000000002</v>
      </c>
      <c r="N6" s="43">
        <f t="shared" si="3"/>
        <v>1.655</v>
      </c>
      <c r="O6" s="43">
        <f t="shared" si="4"/>
        <v>1.7550000000000001</v>
      </c>
      <c r="P6" s="43">
        <f t="shared" si="5"/>
        <v>1.7550000000000001</v>
      </c>
      <c r="Q6" s="43">
        <f>SUM(E6:J6)</f>
        <v>1.7550000000000001</v>
      </c>
      <c r="R6" s="56">
        <f t="shared" si="6"/>
        <v>2</v>
      </c>
      <c r="S6" s="76">
        <f t="shared" si="7"/>
        <v>0.43875000000000003</v>
      </c>
      <c r="T6" s="199">
        <v>4</v>
      </c>
    </row>
    <row r="7" spans="1:20" ht="22.5" customHeight="1">
      <c r="A7" s="8" t="s">
        <v>22</v>
      </c>
      <c r="B7" s="3" t="s">
        <v>23</v>
      </c>
      <c r="C7" s="6">
        <v>4</v>
      </c>
      <c r="D7" s="44" t="s">
        <v>24</v>
      </c>
      <c r="E7" s="41">
        <v>0.6</v>
      </c>
      <c r="F7" s="181">
        <v>0.22</v>
      </c>
      <c r="G7" s="181">
        <v>0.65</v>
      </c>
      <c r="H7" s="181">
        <v>0.06</v>
      </c>
      <c r="I7" s="181"/>
      <c r="J7" s="147"/>
      <c r="K7" s="145">
        <f t="shared" si="0"/>
        <v>0.9299999999999999</v>
      </c>
      <c r="L7" s="43">
        <f t="shared" si="1"/>
        <v>1.31</v>
      </c>
      <c r="M7" s="43">
        <f t="shared" si="2"/>
        <v>0.8799999999999999</v>
      </c>
      <c r="N7" s="43">
        <f t="shared" si="3"/>
        <v>1.47</v>
      </c>
      <c r="O7" s="43">
        <f t="shared" si="4"/>
        <v>1.53</v>
      </c>
      <c r="P7" s="43">
        <f t="shared" si="5"/>
        <v>1.53</v>
      </c>
      <c r="Q7" s="43">
        <f>MAX(K7:P7)</f>
        <v>1.53</v>
      </c>
      <c r="R7" s="56">
        <f t="shared" si="6"/>
        <v>2</v>
      </c>
      <c r="S7" s="76">
        <f t="shared" si="7"/>
        <v>0.3825</v>
      </c>
      <c r="T7" s="199">
        <v>5</v>
      </c>
    </row>
    <row r="8" spans="1:20" ht="22.5" customHeight="1">
      <c r="A8" s="10" t="s">
        <v>21</v>
      </c>
      <c r="B8" s="7" t="s">
        <v>50</v>
      </c>
      <c r="C8" s="12">
        <v>5</v>
      </c>
      <c r="D8" s="142" t="s">
        <v>55</v>
      </c>
      <c r="E8" s="41">
        <v>0.5</v>
      </c>
      <c r="F8" s="181">
        <v>0.21</v>
      </c>
      <c r="G8" s="181">
        <v>0.35</v>
      </c>
      <c r="H8" s="181">
        <v>0.16</v>
      </c>
      <c r="I8" s="181"/>
      <c r="J8" s="147"/>
      <c r="K8" s="145">
        <f t="shared" si="0"/>
        <v>0.72</v>
      </c>
      <c r="L8" s="43">
        <f t="shared" si="1"/>
        <v>1.01</v>
      </c>
      <c r="M8" s="43">
        <f t="shared" si="2"/>
        <v>0.87</v>
      </c>
      <c r="N8" s="43">
        <f t="shared" si="3"/>
        <v>1.06</v>
      </c>
      <c r="O8" s="43">
        <f t="shared" si="4"/>
        <v>1.22</v>
      </c>
      <c r="P8" s="43">
        <f t="shared" si="5"/>
        <v>1.22</v>
      </c>
      <c r="Q8" s="43">
        <f aca="true" t="shared" si="8" ref="Q8:Q17">SUM(E8:J8)</f>
        <v>1.22</v>
      </c>
      <c r="R8" s="56">
        <f t="shared" si="6"/>
        <v>2</v>
      </c>
      <c r="S8" s="76">
        <f t="shared" si="7"/>
        <v>0.305</v>
      </c>
      <c r="T8" s="199">
        <v>6</v>
      </c>
    </row>
    <row r="9" spans="1:20" ht="22.5" customHeight="1">
      <c r="A9" s="8" t="s">
        <v>25</v>
      </c>
      <c r="B9" s="3" t="s">
        <v>71</v>
      </c>
      <c r="C9" s="6">
        <v>5</v>
      </c>
      <c r="D9" s="44" t="s">
        <v>16</v>
      </c>
      <c r="E9" s="41">
        <v>0.6</v>
      </c>
      <c r="F9" s="181">
        <v>0</v>
      </c>
      <c r="G9" s="181">
        <v>0</v>
      </c>
      <c r="H9" s="181">
        <v>0</v>
      </c>
      <c r="I9" s="181"/>
      <c r="J9" s="147"/>
      <c r="K9" s="145">
        <f t="shared" si="0"/>
        <v>0</v>
      </c>
      <c r="L9" s="43">
        <f t="shared" si="1"/>
        <v>0.6</v>
      </c>
      <c r="M9" s="43">
        <f t="shared" si="2"/>
        <v>0.6</v>
      </c>
      <c r="N9" s="43">
        <f t="shared" si="3"/>
        <v>0.6</v>
      </c>
      <c r="O9" s="43">
        <f t="shared" si="4"/>
        <v>0.6</v>
      </c>
      <c r="P9" s="43">
        <f t="shared" si="5"/>
        <v>0.6</v>
      </c>
      <c r="Q9" s="43">
        <f t="shared" si="8"/>
        <v>0.6</v>
      </c>
      <c r="R9" s="56">
        <f t="shared" si="6"/>
        <v>2</v>
      </c>
      <c r="S9" s="76">
        <f t="shared" si="7"/>
        <v>0.15</v>
      </c>
      <c r="T9" s="199">
        <v>7</v>
      </c>
    </row>
    <row r="10" spans="1:20" ht="22.5" customHeight="1">
      <c r="A10" s="10" t="s">
        <v>49</v>
      </c>
      <c r="B10" s="7" t="s">
        <v>74</v>
      </c>
      <c r="C10" s="12">
        <v>5</v>
      </c>
      <c r="D10" s="142" t="s">
        <v>9</v>
      </c>
      <c r="E10" s="41">
        <v>0.6</v>
      </c>
      <c r="F10" s="181">
        <v>0.26</v>
      </c>
      <c r="G10" s="181">
        <v>0.1</v>
      </c>
      <c r="H10" s="181">
        <v>0</v>
      </c>
      <c r="I10" s="181"/>
      <c r="J10" s="147"/>
      <c r="K10" s="145">
        <f t="shared" si="0"/>
        <v>0.36</v>
      </c>
      <c r="L10" s="43">
        <f t="shared" si="1"/>
        <v>0.7</v>
      </c>
      <c r="M10" s="43">
        <f t="shared" si="2"/>
        <v>0.86</v>
      </c>
      <c r="N10" s="43">
        <f t="shared" si="3"/>
        <v>0.96</v>
      </c>
      <c r="O10" s="43">
        <f t="shared" si="4"/>
        <v>0.96</v>
      </c>
      <c r="P10" s="43">
        <f t="shared" si="5"/>
        <v>0.96</v>
      </c>
      <c r="Q10" s="43">
        <f t="shared" si="8"/>
        <v>0.96</v>
      </c>
      <c r="R10" s="56">
        <f t="shared" si="6"/>
        <v>2</v>
      </c>
      <c r="S10" s="76">
        <f t="shared" si="7"/>
        <v>0.24</v>
      </c>
      <c r="T10" s="199">
        <v>8</v>
      </c>
    </row>
    <row r="11" spans="1:20" ht="22.5" customHeight="1">
      <c r="A11" s="10" t="s">
        <v>49</v>
      </c>
      <c r="B11" s="7" t="s">
        <v>79</v>
      </c>
      <c r="C11" s="12">
        <v>5</v>
      </c>
      <c r="D11" s="142" t="s">
        <v>28</v>
      </c>
      <c r="E11" s="41">
        <v>0.45</v>
      </c>
      <c r="F11" s="181">
        <v>0.025</v>
      </c>
      <c r="G11" s="181">
        <v>0.145</v>
      </c>
      <c r="H11" s="181">
        <v>0</v>
      </c>
      <c r="I11" s="181"/>
      <c r="J11" s="147"/>
      <c r="K11" s="145">
        <f t="shared" si="0"/>
        <v>0.16999999999999998</v>
      </c>
      <c r="L11" s="43">
        <f t="shared" si="1"/>
        <v>0.595</v>
      </c>
      <c r="M11" s="43">
        <f t="shared" si="2"/>
        <v>0.47500000000000003</v>
      </c>
      <c r="N11" s="43">
        <f t="shared" si="3"/>
        <v>0.62</v>
      </c>
      <c r="O11" s="43">
        <f t="shared" si="4"/>
        <v>0.62</v>
      </c>
      <c r="P11" s="43">
        <f t="shared" si="5"/>
        <v>0.62</v>
      </c>
      <c r="Q11" s="43">
        <f t="shared" si="8"/>
        <v>0.62</v>
      </c>
      <c r="R11" s="56">
        <f t="shared" si="6"/>
        <v>2</v>
      </c>
      <c r="S11" s="76">
        <f t="shared" si="7"/>
        <v>0.155</v>
      </c>
      <c r="T11" s="199">
        <v>9</v>
      </c>
    </row>
    <row r="12" spans="1:20" ht="22.5" customHeight="1">
      <c r="A12" s="10" t="s">
        <v>75</v>
      </c>
      <c r="B12" s="7" t="s">
        <v>76</v>
      </c>
      <c r="C12" s="12">
        <v>5</v>
      </c>
      <c r="D12" s="142" t="s">
        <v>55</v>
      </c>
      <c r="E12" s="41">
        <v>0.05</v>
      </c>
      <c r="F12" s="181">
        <v>0</v>
      </c>
      <c r="G12" s="181">
        <v>0.255</v>
      </c>
      <c r="H12" s="181">
        <v>0.06</v>
      </c>
      <c r="I12" s="181"/>
      <c r="J12" s="147"/>
      <c r="K12" s="145">
        <f t="shared" si="0"/>
        <v>0.315</v>
      </c>
      <c r="L12" s="43">
        <f t="shared" si="1"/>
        <v>0.365</v>
      </c>
      <c r="M12" s="43">
        <f t="shared" si="2"/>
        <v>0.11</v>
      </c>
      <c r="N12" s="43">
        <f t="shared" si="3"/>
        <v>0.305</v>
      </c>
      <c r="O12" s="43">
        <f t="shared" si="4"/>
        <v>0.365</v>
      </c>
      <c r="P12" s="43">
        <f t="shared" si="5"/>
        <v>0.365</v>
      </c>
      <c r="Q12" s="43">
        <f t="shared" si="8"/>
        <v>0.365</v>
      </c>
      <c r="R12" s="56">
        <f t="shared" si="6"/>
        <v>2</v>
      </c>
      <c r="S12" s="76">
        <f t="shared" si="7"/>
        <v>0.09125</v>
      </c>
      <c r="T12" s="200">
        <v>10</v>
      </c>
    </row>
    <row r="13" spans="1:20" ht="22.5" customHeight="1">
      <c r="A13" s="8" t="s">
        <v>31</v>
      </c>
      <c r="B13" s="3" t="s">
        <v>78</v>
      </c>
      <c r="C13" s="6">
        <v>4</v>
      </c>
      <c r="D13" s="44" t="s">
        <v>16</v>
      </c>
      <c r="E13" s="41">
        <v>0</v>
      </c>
      <c r="F13" s="181">
        <v>0.3</v>
      </c>
      <c r="G13" s="181">
        <v>0</v>
      </c>
      <c r="H13" s="181">
        <v>0</v>
      </c>
      <c r="I13" s="181"/>
      <c r="J13" s="147"/>
      <c r="K13" s="145">
        <f t="shared" si="0"/>
        <v>0.3</v>
      </c>
      <c r="L13" s="43">
        <f t="shared" si="1"/>
        <v>0</v>
      </c>
      <c r="M13" s="43">
        <f t="shared" si="2"/>
        <v>0.3</v>
      </c>
      <c r="N13" s="43">
        <f t="shared" si="3"/>
        <v>0.3</v>
      </c>
      <c r="O13" s="43">
        <f t="shared" si="4"/>
        <v>0.3</v>
      </c>
      <c r="P13" s="43">
        <f t="shared" si="5"/>
        <v>0.3</v>
      </c>
      <c r="Q13" s="43">
        <f t="shared" si="8"/>
        <v>0.3</v>
      </c>
      <c r="R13" s="56">
        <f t="shared" si="6"/>
        <v>2</v>
      </c>
      <c r="S13" s="76">
        <f t="shared" si="7"/>
        <v>0.075</v>
      </c>
      <c r="T13" s="141">
        <v>11</v>
      </c>
    </row>
    <row r="14" spans="1:20" ht="22.5" customHeight="1">
      <c r="A14" s="183" t="s">
        <v>152</v>
      </c>
      <c r="B14" s="184" t="s">
        <v>153</v>
      </c>
      <c r="C14" s="185">
        <v>5</v>
      </c>
      <c r="D14" s="8" t="s">
        <v>154</v>
      </c>
      <c r="E14" s="41">
        <v>0</v>
      </c>
      <c r="F14" s="181">
        <v>0.3</v>
      </c>
      <c r="G14" s="181">
        <v>0</v>
      </c>
      <c r="H14" s="181">
        <v>0</v>
      </c>
      <c r="I14" s="181"/>
      <c r="J14" s="147"/>
      <c r="K14" s="145">
        <f t="shared" si="0"/>
        <v>0.3</v>
      </c>
      <c r="L14" s="43">
        <f t="shared" si="1"/>
        <v>0</v>
      </c>
      <c r="M14" s="43">
        <f t="shared" si="2"/>
        <v>0.3</v>
      </c>
      <c r="N14" s="43">
        <f t="shared" si="3"/>
        <v>0.3</v>
      </c>
      <c r="O14" s="43">
        <f t="shared" si="4"/>
        <v>0.3</v>
      </c>
      <c r="P14" s="43">
        <f t="shared" si="5"/>
        <v>0.3</v>
      </c>
      <c r="Q14" s="43">
        <f t="shared" si="8"/>
        <v>0.3</v>
      </c>
      <c r="R14" s="56">
        <f t="shared" si="6"/>
        <v>2</v>
      </c>
      <c r="S14" s="76">
        <f t="shared" si="7"/>
        <v>0.075</v>
      </c>
      <c r="T14" s="141">
        <v>11</v>
      </c>
    </row>
    <row r="15" spans="1:20" ht="22.5" customHeight="1">
      <c r="A15" s="183" t="s">
        <v>53</v>
      </c>
      <c r="B15" s="184" t="s">
        <v>109</v>
      </c>
      <c r="C15" s="187">
        <v>5</v>
      </c>
      <c r="D15" s="8" t="s">
        <v>59</v>
      </c>
      <c r="E15" s="41">
        <v>0.08</v>
      </c>
      <c r="F15" s="181">
        <v>0</v>
      </c>
      <c r="G15" s="181">
        <v>0.1</v>
      </c>
      <c r="H15" s="181">
        <v>0</v>
      </c>
      <c r="I15" s="181"/>
      <c r="J15" s="147"/>
      <c r="K15" s="145">
        <f t="shared" si="0"/>
        <v>0.1</v>
      </c>
      <c r="L15" s="43">
        <f t="shared" si="1"/>
        <v>0.18</v>
      </c>
      <c r="M15" s="43">
        <f t="shared" si="2"/>
        <v>0.08</v>
      </c>
      <c r="N15" s="43">
        <f t="shared" si="3"/>
        <v>0.18</v>
      </c>
      <c r="O15" s="43">
        <f t="shared" si="4"/>
        <v>0.18</v>
      </c>
      <c r="P15" s="43">
        <f t="shared" si="5"/>
        <v>0.18</v>
      </c>
      <c r="Q15" s="43">
        <f t="shared" si="8"/>
        <v>0.18</v>
      </c>
      <c r="R15" s="56">
        <f t="shared" si="6"/>
        <v>2</v>
      </c>
      <c r="S15" s="76">
        <f t="shared" si="7"/>
        <v>0.045</v>
      </c>
      <c r="T15" s="141">
        <v>13</v>
      </c>
    </row>
    <row r="16" spans="1:20" ht="22.5" customHeight="1">
      <c r="A16" s="8" t="s">
        <v>171</v>
      </c>
      <c r="B16" s="3" t="s">
        <v>172</v>
      </c>
      <c r="C16" s="6">
        <v>5</v>
      </c>
      <c r="D16" s="44" t="s">
        <v>164</v>
      </c>
      <c r="E16" s="41">
        <v>0</v>
      </c>
      <c r="F16" s="181">
        <v>0</v>
      </c>
      <c r="G16" s="181">
        <v>0</v>
      </c>
      <c r="H16" s="181">
        <v>0.06</v>
      </c>
      <c r="I16" s="181"/>
      <c r="J16" s="147"/>
      <c r="K16" s="145">
        <f t="shared" si="0"/>
        <v>0.06</v>
      </c>
      <c r="L16" s="43">
        <f t="shared" si="1"/>
        <v>0.06</v>
      </c>
      <c r="M16" s="43">
        <f t="shared" si="2"/>
        <v>0.06</v>
      </c>
      <c r="N16" s="43">
        <f t="shared" si="3"/>
        <v>0</v>
      </c>
      <c r="O16" s="43">
        <f t="shared" si="4"/>
        <v>0.06</v>
      </c>
      <c r="P16" s="43">
        <f t="shared" si="5"/>
        <v>0.06</v>
      </c>
      <c r="Q16" s="43">
        <f t="shared" si="8"/>
        <v>0.06</v>
      </c>
      <c r="R16" s="56">
        <f t="shared" si="6"/>
        <v>2</v>
      </c>
      <c r="S16" s="76">
        <f t="shared" si="7"/>
        <v>0.015</v>
      </c>
      <c r="T16" s="141">
        <v>14</v>
      </c>
    </row>
    <row r="17" spans="1:20" ht="22.5" customHeight="1" hidden="1" thickBot="1">
      <c r="A17" s="28"/>
      <c r="B17" s="29"/>
      <c r="C17" s="278"/>
      <c r="D17" s="274"/>
      <c r="E17" s="148"/>
      <c r="F17" s="182"/>
      <c r="G17" s="182"/>
      <c r="H17" s="182"/>
      <c r="I17" s="182"/>
      <c r="J17" s="149"/>
      <c r="K17" s="279">
        <f t="shared" si="0"/>
        <v>0</v>
      </c>
      <c r="L17" s="276">
        <f t="shared" si="1"/>
        <v>0</v>
      </c>
      <c r="M17" s="276">
        <f t="shared" si="2"/>
        <v>0</v>
      </c>
      <c r="N17" s="276">
        <f t="shared" si="3"/>
        <v>0</v>
      </c>
      <c r="O17" s="276">
        <f t="shared" si="4"/>
        <v>0</v>
      </c>
      <c r="P17" s="276">
        <f t="shared" si="5"/>
        <v>0</v>
      </c>
      <c r="Q17" s="276">
        <f t="shared" si="8"/>
        <v>0</v>
      </c>
      <c r="R17" s="277">
        <f t="shared" si="6"/>
        <v>6</v>
      </c>
      <c r="S17" s="143" t="e">
        <f t="shared" si="7"/>
        <v>#DIV/0!</v>
      </c>
      <c r="T17" s="201"/>
    </row>
    <row r="18" spans="1:20" ht="13.5" thickBot="1">
      <c r="A18" s="46"/>
      <c r="B18" s="46"/>
      <c r="C18" s="46"/>
      <c r="D18" s="46"/>
      <c r="E18" s="47"/>
      <c r="F18" s="47"/>
      <c r="G18" s="47"/>
      <c r="H18" s="47"/>
      <c r="I18" s="47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</row>
    <row r="19" spans="1:20" ht="43.5" customHeight="1" thickBot="1">
      <c r="A19" s="304" t="s">
        <v>127</v>
      </c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6"/>
    </row>
    <row r="20" spans="1:20" ht="51" customHeight="1" thickBot="1">
      <c r="A20" s="31" t="s">
        <v>0</v>
      </c>
      <c r="B20" s="32" t="s">
        <v>1</v>
      </c>
      <c r="C20" s="33" t="s">
        <v>32</v>
      </c>
      <c r="D20" s="49" t="s">
        <v>2</v>
      </c>
      <c r="E20" s="265" t="s">
        <v>110</v>
      </c>
      <c r="F20" s="266" t="s">
        <v>111</v>
      </c>
      <c r="G20" s="266" t="s">
        <v>112</v>
      </c>
      <c r="H20" s="266" t="s">
        <v>113</v>
      </c>
      <c r="I20" s="266" t="s">
        <v>114</v>
      </c>
      <c r="J20" s="267" t="s">
        <v>115</v>
      </c>
      <c r="K20" s="35" t="s">
        <v>116</v>
      </c>
      <c r="L20" s="35" t="s">
        <v>117</v>
      </c>
      <c r="M20" s="35" t="s">
        <v>118</v>
      </c>
      <c r="N20" s="35" t="s">
        <v>119</v>
      </c>
      <c r="O20" s="35" t="s">
        <v>120</v>
      </c>
      <c r="P20" s="35" t="s">
        <v>121</v>
      </c>
      <c r="Q20" s="36" t="s">
        <v>122</v>
      </c>
      <c r="R20" s="36" t="s">
        <v>123</v>
      </c>
      <c r="S20" s="268" t="s">
        <v>124</v>
      </c>
      <c r="T20" s="269" t="s">
        <v>105</v>
      </c>
    </row>
    <row r="21" spans="1:20" ht="22.5" customHeight="1">
      <c r="A21" s="71" t="s">
        <v>40</v>
      </c>
      <c r="B21" s="72" t="s">
        <v>41</v>
      </c>
      <c r="C21" s="73">
        <v>6</v>
      </c>
      <c r="D21" s="150" t="s">
        <v>16</v>
      </c>
      <c r="E21" s="38">
        <v>0.7321</v>
      </c>
      <c r="F21" s="180">
        <v>0.8714</v>
      </c>
      <c r="G21" s="180">
        <v>0.875</v>
      </c>
      <c r="H21" s="180">
        <v>0.8393</v>
      </c>
      <c r="I21" s="180"/>
      <c r="J21" s="177"/>
      <c r="K21" s="39">
        <f aca="true" t="shared" si="9" ref="K21:K42">SUM(F21:J21)</f>
        <v>2.5857</v>
      </c>
      <c r="L21" s="40">
        <f aca="true" t="shared" si="10" ref="L21:L42">SUM(E21,G21:J21)</f>
        <v>2.4464</v>
      </c>
      <c r="M21" s="40">
        <f aca="true" t="shared" si="11" ref="M21:M42">SUM(E21:F21,H21:J21)</f>
        <v>2.4428</v>
      </c>
      <c r="N21" s="40">
        <f aca="true" t="shared" si="12" ref="N21:N42">SUM(E21:G21,I21:J21)</f>
        <v>2.4785</v>
      </c>
      <c r="O21" s="40">
        <f aca="true" t="shared" si="13" ref="O21:O42">SUM(E21:H21,J21)</f>
        <v>3.3178</v>
      </c>
      <c r="P21" s="40">
        <f aca="true" t="shared" si="14" ref="P21:P42">SUM(E21:I21)</f>
        <v>3.3178</v>
      </c>
      <c r="Q21" s="40">
        <f aca="true" t="shared" si="15" ref="Q21:Q42">MAX(K21:P21)</f>
        <v>3.3178</v>
      </c>
      <c r="R21" s="54">
        <f aca="true" t="shared" si="16" ref="R21:R42">COUNTBLANK(E21:J21)</f>
        <v>2</v>
      </c>
      <c r="S21" s="74">
        <f aca="true" t="shared" si="17" ref="S21:S42">IF(R21=0,Q21/5,Q21/(6-R21))</f>
        <v>0.82945</v>
      </c>
      <c r="T21" s="202">
        <v>1</v>
      </c>
    </row>
    <row r="22" spans="1:20" ht="22.5" customHeight="1">
      <c r="A22" s="8" t="s">
        <v>33</v>
      </c>
      <c r="B22" s="3" t="s">
        <v>34</v>
      </c>
      <c r="C22" s="6">
        <v>6</v>
      </c>
      <c r="D22" s="44" t="s">
        <v>35</v>
      </c>
      <c r="E22" s="41">
        <v>0.6786</v>
      </c>
      <c r="F22" s="181">
        <v>0.9</v>
      </c>
      <c r="G22" s="181">
        <v>0.9643</v>
      </c>
      <c r="H22" s="181">
        <v>0.5893</v>
      </c>
      <c r="I22" s="181"/>
      <c r="J22" s="178"/>
      <c r="K22" s="42">
        <f t="shared" si="9"/>
        <v>2.4536000000000002</v>
      </c>
      <c r="L22" s="43">
        <f t="shared" si="10"/>
        <v>2.2322</v>
      </c>
      <c r="M22" s="43">
        <f t="shared" si="11"/>
        <v>2.1679</v>
      </c>
      <c r="N22" s="43">
        <f t="shared" si="12"/>
        <v>2.5429</v>
      </c>
      <c r="O22" s="43">
        <f t="shared" si="13"/>
        <v>3.1322</v>
      </c>
      <c r="P22" s="43">
        <f t="shared" si="14"/>
        <v>3.1322</v>
      </c>
      <c r="Q22" s="43">
        <f t="shared" si="15"/>
        <v>3.1322</v>
      </c>
      <c r="R22" s="56">
        <f t="shared" si="16"/>
        <v>2</v>
      </c>
      <c r="S22" s="76">
        <f t="shared" si="17"/>
        <v>0.78305</v>
      </c>
      <c r="T22" s="203">
        <v>2</v>
      </c>
    </row>
    <row r="23" spans="1:20" ht="22.5" customHeight="1">
      <c r="A23" s="10" t="s">
        <v>43</v>
      </c>
      <c r="B23" s="7" t="s">
        <v>44</v>
      </c>
      <c r="C23" s="12">
        <v>6</v>
      </c>
      <c r="D23" s="142" t="s">
        <v>9</v>
      </c>
      <c r="E23" s="41">
        <v>0.6786</v>
      </c>
      <c r="F23" s="181">
        <v>0.5714</v>
      </c>
      <c r="G23" s="181">
        <v>1</v>
      </c>
      <c r="H23" s="181">
        <v>0.75</v>
      </c>
      <c r="I23" s="181"/>
      <c r="J23" s="178"/>
      <c r="K23" s="42">
        <f t="shared" si="9"/>
        <v>2.3214</v>
      </c>
      <c r="L23" s="43">
        <f t="shared" si="10"/>
        <v>2.4286</v>
      </c>
      <c r="M23" s="43">
        <f t="shared" si="11"/>
        <v>2</v>
      </c>
      <c r="N23" s="43">
        <f t="shared" si="12"/>
        <v>2.25</v>
      </c>
      <c r="O23" s="43">
        <f t="shared" si="13"/>
        <v>3</v>
      </c>
      <c r="P23" s="43">
        <f t="shared" si="14"/>
        <v>3</v>
      </c>
      <c r="Q23" s="43">
        <f t="shared" si="15"/>
        <v>3</v>
      </c>
      <c r="R23" s="56">
        <f t="shared" si="16"/>
        <v>2</v>
      </c>
      <c r="S23" s="76">
        <f t="shared" si="17"/>
        <v>0.75</v>
      </c>
      <c r="T23" s="203">
        <v>3</v>
      </c>
    </row>
    <row r="24" spans="1:20" ht="22.5" customHeight="1">
      <c r="A24" s="10" t="s">
        <v>57</v>
      </c>
      <c r="B24" s="7" t="s">
        <v>58</v>
      </c>
      <c r="C24" s="12">
        <v>6</v>
      </c>
      <c r="D24" s="142" t="s">
        <v>28</v>
      </c>
      <c r="E24" s="41">
        <v>0.6786</v>
      </c>
      <c r="F24" s="181">
        <v>0</v>
      </c>
      <c r="G24" s="181">
        <v>0.7964</v>
      </c>
      <c r="H24" s="181">
        <v>0.9286</v>
      </c>
      <c r="I24" s="181"/>
      <c r="J24" s="178"/>
      <c r="K24" s="42">
        <f t="shared" si="9"/>
        <v>1.725</v>
      </c>
      <c r="L24" s="43">
        <f t="shared" si="10"/>
        <v>2.4036</v>
      </c>
      <c r="M24" s="43">
        <f t="shared" si="11"/>
        <v>1.6072</v>
      </c>
      <c r="N24" s="43">
        <f t="shared" si="12"/>
        <v>1.475</v>
      </c>
      <c r="O24" s="43">
        <f t="shared" si="13"/>
        <v>2.4036</v>
      </c>
      <c r="P24" s="43">
        <f t="shared" si="14"/>
        <v>2.4036</v>
      </c>
      <c r="Q24" s="43">
        <f t="shared" si="15"/>
        <v>2.4036</v>
      </c>
      <c r="R24" s="56">
        <f t="shared" si="16"/>
        <v>2</v>
      </c>
      <c r="S24" s="76">
        <f t="shared" si="17"/>
        <v>0.6009</v>
      </c>
      <c r="T24" s="203">
        <v>4</v>
      </c>
    </row>
    <row r="25" spans="1:20" ht="22.5" customHeight="1">
      <c r="A25" s="10" t="s">
        <v>77</v>
      </c>
      <c r="B25" s="7" t="s">
        <v>23</v>
      </c>
      <c r="C25" s="12">
        <v>6</v>
      </c>
      <c r="D25" s="142" t="s">
        <v>24</v>
      </c>
      <c r="E25" s="41">
        <v>0.3571</v>
      </c>
      <c r="F25" s="181">
        <v>0.4786</v>
      </c>
      <c r="G25" s="181">
        <v>0.4821</v>
      </c>
      <c r="H25" s="181">
        <v>0.2321</v>
      </c>
      <c r="I25" s="181"/>
      <c r="J25" s="178"/>
      <c r="K25" s="42">
        <f t="shared" si="9"/>
        <v>1.1928</v>
      </c>
      <c r="L25" s="43">
        <f t="shared" si="10"/>
        <v>1.0713</v>
      </c>
      <c r="M25" s="43">
        <f t="shared" si="11"/>
        <v>1.0678</v>
      </c>
      <c r="N25" s="43">
        <f t="shared" si="12"/>
        <v>1.3178</v>
      </c>
      <c r="O25" s="43">
        <f t="shared" si="13"/>
        <v>1.5499</v>
      </c>
      <c r="P25" s="43">
        <f t="shared" si="14"/>
        <v>1.5499</v>
      </c>
      <c r="Q25" s="43">
        <f t="shared" si="15"/>
        <v>1.5499</v>
      </c>
      <c r="R25" s="56">
        <f t="shared" si="16"/>
        <v>2</v>
      </c>
      <c r="S25" s="76">
        <f t="shared" si="17"/>
        <v>0.387475</v>
      </c>
      <c r="T25" s="203">
        <v>5</v>
      </c>
    </row>
    <row r="26" spans="1:20" ht="22.5" customHeight="1">
      <c r="A26" s="8" t="s">
        <v>62</v>
      </c>
      <c r="B26" s="3" t="s">
        <v>96</v>
      </c>
      <c r="C26" s="6">
        <v>6</v>
      </c>
      <c r="D26" s="44" t="s">
        <v>97</v>
      </c>
      <c r="E26" s="41">
        <v>0.2857</v>
      </c>
      <c r="F26" s="181">
        <v>0.4643</v>
      </c>
      <c r="G26" s="181">
        <v>0.5321</v>
      </c>
      <c r="H26" s="181">
        <v>0.2143</v>
      </c>
      <c r="I26" s="181"/>
      <c r="J26" s="178"/>
      <c r="K26" s="42">
        <f t="shared" si="9"/>
        <v>1.2106999999999999</v>
      </c>
      <c r="L26" s="43">
        <f t="shared" si="10"/>
        <v>1.0321</v>
      </c>
      <c r="M26" s="43">
        <f t="shared" si="11"/>
        <v>0.9642999999999999</v>
      </c>
      <c r="N26" s="43">
        <f t="shared" si="12"/>
        <v>1.2821</v>
      </c>
      <c r="O26" s="43">
        <f t="shared" si="13"/>
        <v>1.4964</v>
      </c>
      <c r="P26" s="43">
        <f t="shared" si="14"/>
        <v>1.4964</v>
      </c>
      <c r="Q26" s="43">
        <f t="shared" si="15"/>
        <v>1.4964</v>
      </c>
      <c r="R26" s="56">
        <f t="shared" si="16"/>
        <v>2</v>
      </c>
      <c r="S26" s="76">
        <f t="shared" si="17"/>
        <v>0.3741</v>
      </c>
      <c r="T26" s="203">
        <v>6</v>
      </c>
    </row>
    <row r="27" spans="1:20" ht="22.5" customHeight="1">
      <c r="A27" s="8" t="s">
        <v>38</v>
      </c>
      <c r="B27" s="3" t="s">
        <v>39</v>
      </c>
      <c r="C27" s="6">
        <v>6</v>
      </c>
      <c r="D27" s="44" t="s">
        <v>35</v>
      </c>
      <c r="E27" s="41">
        <v>0.2857</v>
      </c>
      <c r="F27" s="181">
        <v>0.3</v>
      </c>
      <c r="G27" s="181">
        <v>0.2</v>
      </c>
      <c r="H27" s="181">
        <v>0.0714</v>
      </c>
      <c r="I27" s="181"/>
      <c r="J27" s="178"/>
      <c r="K27" s="42">
        <f t="shared" si="9"/>
        <v>0.5714</v>
      </c>
      <c r="L27" s="43">
        <f t="shared" si="10"/>
        <v>0.5571</v>
      </c>
      <c r="M27" s="43">
        <f t="shared" si="11"/>
        <v>0.6571</v>
      </c>
      <c r="N27" s="43">
        <f t="shared" si="12"/>
        <v>0.7857000000000001</v>
      </c>
      <c r="O27" s="43">
        <f t="shared" si="13"/>
        <v>0.8571000000000001</v>
      </c>
      <c r="P27" s="43">
        <f t="shared" si="14"/>
        <v>0.8571000000000001</v>
      </c>
      <c r="Q27" s="43">
        <f t="shared" si="15"/>
        <v>0.8571000000000001</v>
      </c>
      <c r="R27" s="56">
        <f t="shared" si="16"/>
        <v>2</v>
      </c>
      <c r="S27" s="76">
        <f t="shared" si="17"/>
        <v>0.21427500000000002</v>
      </c>
      <c r="T27" s="203">
        <v>7</v>
      </c>
    </row>
    <row r="28" spans="1:20" ht="22.5" customHeight="1">
      <c r="A28" s="8" t="s">
        <v>65</v>
      </c>
      <c r="B28" s="3" t="s">
        <v>85</v>
      </c>
      <c r="C28" s="6">
        <v>6</v>
      </c>
      <c r="D28" s="44" t="s">
        <v>59</v>
      </c>
      <c r="E28" s="41">
        <v>0.3571</v>
      </c>
      <c r="F28" s="181">
        <v>0.2321</v>
      </c>
      <c r="G28" s="181">
        <v>0</v>
      </c>
      <c r="H28" s="181">
        <v>0</v>
      </c>
      <c r="I28" s="181"/>
      <c r="J28" s="178"/>
      <c r="K28" s="42">
        <f t="shared" si="9"/>
        <v>0.2321</v>
      </c>
      <c r="L28" s="43">
        <f t="shared" si="10"/>
        <v>0.3571</v>
      </c>
      <c r="M28" s="43">
        <f t="shared" si="11"/>
        <v>0.5892</v>
      </c>
      <c r="N28" s="43">
        <f t="shared" si="12"/>
        <v>0.5892</v>
      </c>
      <c r="O28" s="43">
        <f t="shared" si="13"/>
        <v>0.5892</v>
      </c>
      <c r="P28" s="43">
        <f t="shared" si="14"/>
        <v>0.5892</v>
      </c>
      <c r="Q28" s="43">
        <f t="shared" si="15"/>
        <v>0.5892</v>
      </c>
      <c r="R28" s="56">
        <f t="shared" si="16"/>
        <v>2</v>
      </c>
      <c r="S28" s="76">
        <f t="shared" si="17"/>
        <v>0.1473</v>
      </c>
      <c r="T28" s="203">
        <v>8</v>
      </c>
    </row>
    <row r="29" spans="1:20" ht="22.5" customHeight="1">
      <c r="A29" s="8" t="s">
        <v>91</v>
      </c>
      <c r="B29" s="3" t="s">
        <v>92</v>
      </c>
      <c r="C29" s="6">
        <v>6</v>
      </c>
      <c r="D29" s="44" t="s">
        <v>59</v>
      </c>
      <c r="E29" s="41">
        <v>0.3571</v>
      </c>
      <c r="F29" s="181">
        <v>0.2143</v>
      </c>
      <c r="G29" s="181">
        <v>0</v>
      </c>
      <c r="H29" s="181">
        <v>0</v>
      </c>
      <c r="I29" s="181"/>
      <c r="J29" s="178"/>
      <c r="K29" s="42">
        <f t="shared" si="9"/>
        <v>0.2143</v>
      </c>
      <c r="L29" s="43">
        <f t="shared" si="10"/>
        <v>0.3571</v>
      </c>
      <c r="M29" s="43">
        <f t="shared" si="11"/>
        <v>0.5713999999999999</v>
      </c>
      <c r="N29" s="43">
        <f t="shared" si="12"/>
        <v>0.5713999999999999</v>
      </c>
      <c r="O29" s="43">
        <f t="shared" si="13"/>
        <v>0.5713999999999999</v>
      </c>
      <c r="P29" s="43">
        <f t="shared" si="14"/>
        <v>0.5713999999999999</v>
      </c>
      <c r="Q29" s="43">
        <f t="shared" si="15"/>
        <v>0.5713999999999999</v>
      </c>
      <c r="R29" s="56">
        <f t="shared" si="16"/>
        <v>2</v>
      </c>
      <c r="S29" s="76">
        <f t="shared" si="17"/>
        <v>0.14284999999999998</v>
      </c>
      <c r="T29" s="203">
        <v>9</v>
      </c>
    </row>
    <row r="30" spans="1:20" ht="22.5" customHeight="1">
      <c r="A30" s="8" t="s">
        <v>42</v>
      </c>
      <c r="B30" s="3" t="s">
        <v>95</v>
      </c>
      <c r="C30" s="6">
        <v>6</v>
      </c>
      <c r="D30" s="44" t="s">
        <v>59</v>
      </c>
      <c r="E30" s="41">
        <v>0.1429</v>
      </c>
      <c r="F30" s="181">
        <v>0.2321</v>
      </c>
      <c r="G30" s="181">
        <v>0.1107</v>
      </c>
      <c r="H30" s="181">
        <v>0.0714</v>
      </c>
      <c r="I30" s="181"/>
      <c r="J30" s="178"/>
      <c r="K30" s="42">
        <f t="shared" si="9"/>
        <v>0.4142</v>
      </c>
      <c r="L30" s="43">
        <f t="shared" si="10"/>
        <v>0.325</v>
      </c>
      <c r="M30" s="43">
        <f t="shared" si="11"/>
        <v>0.4464</v>
      </c>
      <c r="N30" s="43">
        <f t="shared" si="12"/>
        <v>0.4857</v>
      </c>
      <c r="O30" s="43">
        <f t="shared" si="13"/>
        <v>0.5571</v>
      </c>
      <c r="P30" s="43">
        <f t="shared" si="14"/>
        <v>0.5571</v>
      </c>
      <c r="Q30" s="43">
        <f t="shared" si="15"/>
        <v>0.5571</v>
      </c>
      <c r="R30" s="56">
        <f t="shared" si="16"/>
        <v>2</v>
      </c>
      <c r="S30" s="76">
        <f t="shared" si="17"/>
        <v>0.139275</v>
      </c>
      <c r="T30" s="203">
        <v>10</v>
      </c>
    </row>
    <row r="31" spans="1:20" ht="22.5" customHeight="1">
      <c r="A31" s="8" t="s">
        <v>147</v>
      </c>
      <c r="B31" s="3" t="s">
        <v>148</v>
      </c>
      <c r="C31" s="6">
        <v>6</v>
      </c>
      <c r="D31" s="44" t="s">
        <v>149</v>
      </c>
      <c r="E31" s="41">
        <v>0</v>
      </c>
      <c r="F31" s="181">
        <v>0.5071</v>
      </c>
      <c r="G31" s="181">
        <v>0</v>
      </c>
      <c r="H31" s="181">
        <v>0</v>
      </c>
      <c r="I31" s="181"/>
      <c r="J31" s="178"/>
      <c r="K31" s="42">
        <f t="shared" si="9"/>
        <v>0.5071</v>
      </c>
      <c r="L31" s="43">
        <f t="shared" si="10"/>
        <v>0</v>
      </c>
      <c r="M31" s="43">
        <f t="shared" si="11"/>
        <v>0.5071</v>
      </c>
      <c r="N31" s="43">
        <f t="shared" si="12"/>
        <v>0.5071</v>
      </c>
      <c r="O31" s="43">
        <f t="shared" si="13"/>
        <v>0.5071</v>
      </c>
      <c r="P31" s="43">
        <f t="shared" si="14"/>
        <v>0.5071</v>
      </c>
      <c r="Q31" s="43">
        <f t="shared" si="15"/>
        <v>0.5071</v>
      </c>
      <c r="R31" s="56">
        <f t="shared" si="16"/>
        <v>2</v>
      </c>
      <c r="S31" s="76">
        <f t="shared" si="17"/>
        <v>0.126775</v>
      </c>
      <c r="T31" s="203">
        <v>11</v>
      </c>
    </row>
    <row r="32" spans="1:20" ht="30.75" customHeight="1">
      <c r="A32" s="8" t="s">
        <v>147</v>
      </c>
      <c r="B32" s="3" t="s">
        <v>174</v>
      </c>
      <c r="C32" s="6">
        <v>6</v>
      </c>
      <c r="D32" s="44" t="s">
        <v>175</v>
      </c>
      <c r="E32" s="41">
        <v>0</v>
      </c>
      <c r="F32" s="181">
        <v>0</v>
      </c>
      <c r="G32" s="181">
        <v>0</v>
      </c>
      <c r="H32" s="181">
        <v>0.3214</v>
      </c>
      <c r="I32" s="181"/>
      <c r="J32" s="178"/>
      <c r="K32" s="42">
        <f t="shared" si="9"/>
        <v>0.3214</v>
      </c>
      <c r="L32" s="43">
        <f t="shared" si="10"/>
        <v>0.3214</v>
      </c>
      <c r="M32" s="43">
        <f t="shared" si="11"/>
        <v>0.3214</v>
      </c>
      <c r="N32" s="43">
        <f t="shared" si="12"/>
        <v>0</v>
      </c>
      <c r="O32" s="43">
        <f t="shared" si="13"/>
        <v>0.3214</v>
      </c>
      <c r="P32" s="43">
        <f t="shared" si="14"/>
        <v>0.3214</v>
      </c>
      <c r="Q32" s="43">
        <f t="shared" si="15"/>
        <v>0.3214</v>
      </c>
      <c r="R32" s="56">
        <f t="shared" si="16"/>
        <v>2</v>
      </c>
      <c r="S32" s="76">
        <f t="shared" si="17"/>
        <v>0.08035</v>
      </c>
      <c r="T32" s="203">
        <v>12</v>
      </c>
    </row>
    <row r="33" spans="1:20" ht="22.5" customHeight="1">
      <c r="A33" s="8" t="s">
        <v>152</v>
      </c>
      <c r="B33" s="3" t="s">
        <v>153</v>
      </c>
      <c r="C33" s="6">
        <v>6</v>
      </c>
      <c r="D33" s="8" t="s">
        <v>154</v>
      </c>
      <c r="E33" s="41">
        <v>0</v>
      </c>
      <c r="F33" s="181">
        <v>0</v>
      </c>
      <c r="G33" s="181">
        <v>0.2714</v>
      </c>
      <c r="H33" s="181">
        <v>0</v>
      </c>
      <c r="I33" s="181"/>
      <c r="J33" s="178"/>
      <c r="K33" s="42">
        <f t="shared" si="9"/>
        <v>0.2714</v>
      </c>
      <c r="L33" s="43">
        <f t="shared" si="10"/>
        <v>0.2714</v>
      </c>
      <c r="M33" s="43">
        <f t="shared" si="11"/>
        <v>0</v>
      </c>
      <c r="N33" s="43">
        <f t="shared" si="12"/>
        <v>0.2714</v>
      </c>
      <c r="O33" s="43">
        <f t="shared" si="13"/>
        <v>0.2714</v>
      </c>
      <c r="P33" s="43">
        <f t="shared" si="14"/>
        <v>0.2714</v>
      </c>
      <c r="Q33" s="43">
        <f t="shared" si="15"/>
        <v>0.2714</v>
      </c>
      <c r="R33" s="56">
        <f t="shared" si="16"/>
        <v>2</v>
      </c>
      <c r="S33" s="76">
        <f t="shared" si="17"/>
        <v>0.06785</v>
      </c>
      <c r="T33" s="203">
        <v>13</v>
      </c>
    </row>
    <row r="34" spans="1:20" ht="22.5" customHeight="1">
      <c r="A34" s="8" t="s">
        <v>10</v>
      </c>
      <c r="B34" s="3" t="s">
        <v>70</v>
      </c>
      <c r="C34" s="6">
        <v>6</v>
      </c>
      <c r="D34" s="8" t="s">
        <v>67</v>
      </c>
      <c r="E34" s="41">
        <v>0</v>
      </c>
      <c r="F34" s="181">
        <v>0</v>
      </c>
      <c r="G34" s="181">
        <v>0.2357</v>
      </c>
      <c r="H34" s="181">
        <v>0</v>
      </c>
      <c r="I34" s="181"/>
      <c r="J34" s="178"/>
      <c r="K34" s="42">
        <f t="shared" si="9"/>
        <v>0.2357</v>
      </c>
      <c r="L34" s="43">
        <f t="shared" si="10"/>
        <v>0.2357</v>
      </c>
      <c r="M34" s="43">
        <f t="shared" si="11"/>
        <v>0</v>
      </c>
      <c r="N34" s="43">
        <f t="shared" si="12"/>
        <v>0.2357</v>
      </c>
      <c r="O34" s="43">
        <f t="shared" si="13"/>
        <v>0.2357</v>
      </c>
      <c r="P34" s="43">
        <f t="shared" si="14"/>
        <v>0.2357</v>
      </c>
      <c r="Q34" s="43">
        <f t="shared" si="15"/>
        <v>0.2357</v>
      </c>
      <c r="R34" s="56">
        <f t="shared" si="16"/>
        <v>2</v>
      </c>
      <c r="S34" s="76">
        <f t="shared" si="17"/>
        <v>0.058925</v>
      </c>
      <c r="T34" s="203">
        <v>14</v>
      </c>
    </row>
    <row r="35" spans="1:20" ht="22.5" customHeight="1">
      <c r="A35" s="8" t="s">
        <v>93</v>
      </c>
      <c r="B35" s="3" t="s">
        <v>94</v>
      </c>
      <c r="C35" s="6">
        <v>6</v>
      </c>
      <c r="D35" s="8" t="s">
        <v>59</v>
      </c>
      <c r="E35" s="41">
        <v>0.1429</v>
      </c>
      <c r="F35" s="181">
        <v>0</v>
      </c>
      <c r="G35" s="181">
        <v>0</v>
      </c>
      <c r="H35" s="181">
        <v>0</v>
      </c>
      <c r="I35" s="181"/>
      <c r="J35" s="178"/>
      <c r="K35" s="42">
        <f t="shared" si="9"/>
        <v>0</v>
      </c>
      <c r="L35" s="43">
        <f t="shared" si="10"/>
        <v>0.1429</v>
      </c>
      <c r="M35" s="43">
        <f t="shared" si="11"/>
        <v>0.1429</v>
      </c>
      <c r="N35" s="43">
        <f t="shared" si="12"/>
        <v>0.1429</v>
      </c>
      <c r="O35" s="43">
        <f t="shared" si="13"/>
        <v>0.1429</v>
      </c>
      <c r="P35" s="43">
        <f t="shared" si="14"/>
        <v>0.1429</v>
      </c>
      <c r="Q35" s="43">
        <f t="shared" si="15"/>
        <v>0.1429</v>
      </c>
      <c r="R35" s="56">
        <f t="shared" si="16"/>
        <v>2</v>
      </c>
      <c r="S35" s="76">
        <f t="shared" si="17"/>
        <v>0.035725</v>
      </c>
      <c r="T35" s="203">
        <v>15</v>
      </c>
    </row>
    <row r="36" spans="1:20" ht="22.5" customHeight="1">
      <c r="A36" s="287" t="s">
        <v>162</v>
      </c>
      <c r="B36" s="288" t="s">
        <v>163</v>
      </c>
      <c r="C36" s="289">
        <v>6</v>
      </c>
      <c r="D36" s="290" t="s">
        <v>164</v>
      </c>
      <c r="E36" s="291">
        <v>0</v>
      </c>
      <c r="F36" s="292">
        <v>0</v>
      </c>
      <c r="G36" s="292">
        <v>0.0786</v>
      </c>
      <c r="H36" s="292">
        <v>0</v>
      </c>
      <c r="I36" s="292"/>
      <c r="J36" s="293"/>
      <c r="K36" s="294">
        <f t="shared" si="9"/>
        <v>0.0786</v>
      </c>
      <c r="L36" s="295">
        <f t="shared" si="10"/>
        <v>0.0786</v>
      </c>
      <c r="M36" s="295">
        <f t="shared" si="11"/>
        <v>0</v>
      </c>
      <c r="N36" s="295">
        <f t="shared" si="12"/>
        <v>0.0786</v>
      </c>
      <c r="O36" s="295">
        <f t="shared" si="13"/>
        <v>0.0786</v>
      </c>
      <c r="P36" s="295">
        <f t="shared" si="14"/>
        <v>0.0786</v>
      </c>
      <c r="Q36" s="295">
        <f t="shared" si="15"/>
        <v>0.0786</v>
      </c>
      <c r="R36" s="296">
        <f t="shared" si="16"/>
        <v>2</v>
      </c>
      <c r="S36" s="76">
        <f t="shared" si="17"/>
        <v>0.01965</v>
      </c>
      <c r="T36" s="297">
        <v>16</v>
      </c>
    </row>
    <row r="37" spans="1:20" ht="22.5" customHeight="1">
      <c r="A37" s="287" t="s">
        <v>108</v>
      </c>
      <c r="B37" s="288" t="s">
        <v>107</v>
      </c>
      <c r="C37" s="289">
        <v>6</v>
      </c>
      <c r="D37" s="290" t="s">
        <v>59</v>
      </c>
      <c r="E37" s="291">
        <v>0</v>
      </c>
      <c r="F37" s="292">
        <v>0</v>
      </c>
      <c r="G37" s="292">
        <v>0.0429</v>
      </c>
      <c r="H37" s="292">
        <v>0</v>
      </c>
      <c r="I37" s="292"/>
      <c r="J37" s="293"/>
      <c r="K37" s="294">
        <f t="shared" si="9"/>
        <v>0.0429</v>
      </c>
      <c r="L37" s="295">
        <f t="shared" si="10"/>
        <v>0.0429</v>
      </c>
      <c r="M37" s="295">
        <f t="shared" si="11"/>
        <v>0</v>
      </c>
      <c r="N37" s="295">
        <f t="shared" si="12"/>
        <v>0.0429</v>
      </c>
      <c r="O37" s="295">
        <f t="shared" si="13"/>
        <v>0.0429</v>
      </c>
      <c r="P37" s="295">
        <f t="shared" si="14"/>
        <v>0.0429</v>
      </c>
      <c r="Q37" s="295">
        <f t="shared" si="15"/>
        <v>0.0429</v>
      </c>
      <c r="R37" s="296">
        <f t="shared" si="16"/>
        <v>2</v>
      </c>
      <c r="S37" s="76">
        <f t="shared" si="17"/>
        <v>0.010725</v>
      </c>
      <c r="T37" s="297">
        <v>17</v>
      </c>
    </row>
    <row r="38" spans="1:20" ht="22.5" customHeight="1">
      <c r="A38" s="287" t="s">
        <v>54</v>
      </c>
      <c r="B38" s="288" t="s">
        <v>86</v>
      </c>
      <c r="C38" s="289">
        <v>6</v>
      </c>
      <c r="D38" s="290" t="s">
        <v>59</v>
      </c>
      <c r="E38" s="291">
        <v>0</v>
      </c>
      <c r="F38" s="292">
        <v>0</v>
      </c>
      <c r="G38" s="292">
        <v>0</v>
      </c>
      <c r="H38" s="292">
        <v>0</v>
      </c>
      <c r="I38" s="292"/>
      <c r="J38" s="293"/>
      <c r="K38" s="294">
        <f t="shared" si="9"/>
        <v>0</v>
      </c>
      <c r="L38" s="295">
        <f t="shared" si="10"/>
        <v>0</v>
      </c>
      <c r="M38" s="295">
        <f t="shared" si="11"/>
        <v>0</v>
      </c>
      <c r="N38" s="295">
        <f t="shared" si="12"/>
        <v>0</v>
      </c>
      <c r="O38" s="295">
        <f t="shared" si="13"/>
        <v>0</v>
      </c>
      <c r="P38" s="295">
        <f t="shared" si="14"/>
        <v>0</v>
      </c>
      <c r="Q38" s="295">
        <f t="shared" si="15"/>
        <v>0</v>
      </c>
      <c r="R38" s="296">
        <f t="shared" si="16"/>
        <v>2</v>
      </c>
      <c r="S38" s="76">
        <f t="shared" si="17"/>
        <v>0</v>
      </c>
      <c r="T38" s="297">
        <v>18</v>
      </c>
    </row>
    <row r="39" spans="1:20" ht="22.5" customHeight="1">
      <c r="A39" s="8" t="s">
        <v>160</v>
      </c>
      <c r="B39" s="3" t="s">
        <v>159</v>
      </c>
      <c r="C39" s="6">
        <v>6</v>
      </c>
      <c r="D39" s="8" t="s">
        <v>149</v>
      </c>
      <c r="E39" s="291">
        <v>0</v>
      </c>
      <c r="F39" s="292">
        <v>0</v>
      </c>
      <c r="G39" s="292">
        <v>0</v>
      </c>
      <c r="H39" s="292">
        <v>0</v>
      </c>
      <c r="I39" s="292"/>
      <c r="J39" s="293"/>
      <c r="K39" s="294">
        <f t="shared" si="9"/>
        <v>0</v>
      </c>
      <c r="L39" s="295">
        <f t="shared" si="10"/>
        <v>0</v>
      </c>
      <c r="M39" s="295">
        <f t="shared" si="11"/>
        <v>0</v>
      </c>
      <c r="N39" s="295">
        <f t="shared" si="12"/>
        <v>0</v>
      </c>
      <c r="O39" s="295">
        <f t="shared" si="13"/>
        <v>0</v>
      </c>
      <c r="P39" s="295">
        <f t="shared" si="14"/>
        <v>0</v>
      </c>
      <c r="Q39" s="295">
        <f t="shared" si="15"/>
        <v>0</v>
      </c>
      <c r="R39" s="296">
        <f t="shared" si="16"/>
        <v>2</v>
      </c>
      <c r="S39" s="298">
        <f t="shared" si="17"/>
        <v>0</v>
      </c>
      <c r="T39" s="297">
        <v>18</v>
      </c>
    </row>
    <row r="40" spans="1:20" ht="22.5" customHeight="1">
      <c r="A40" s="8" t="s">
        <v>53</v>
      </c>
      <c r="B40" s="3" t="s">
        <v>167</v>
      </c>
      <c r="C40" s="289">
        <v>6</v>
      </c>
      <c r="D40" s="290" t="s">
        <v>154</v>
      </c>
      <c r="E40" s="291">
        <v>0</v>
      </c>
      <c r="F40" s="292">
        <v>0</v>
      </c>
      <c r="G40" s="292">
        <v>0</v>
      </c>
      <c r="H40" s="292">
        <v>0</v>
      </c>
      <c r="I40" s="292"/>
      <c r="J40" s="293"/>
      <c r="K40" s="294">
        <f t="shared" si="9"/>
        <v>0</v>
      </c>
      <c r="L40" s="295">
        <f t="shared" si="10"/>
        <v>0</v>
      </c>
      <c r="M40" s="295">
        <f t="shared" si="11"/>
        <v>0</v>
      </c>
      <c r="N40" s="295">
        <f t="shared" si="12"/>
        <v>0</v>
      </c>
      <c r="O40" s="295">
        <f t="shared" si="13"/>
        <v>0</v>
      </c>
      <c r="P40" s="295">
        <f t="shared" si="14"/>
        <v>0</v>
      </c>
      <c r="Q40" s="295">
        <f t="shared" si="15"/>
        <v>0</v>
      </c>
      <c r="R40" s="296">
        <f t="shared" si="16"/>
        <v>2</v>
      </c>
      <c r="S40" s="298">
        <f t="shared" si="17"/>
        <v>0</v>
      </c>
      <c r="T40" s="297">
        <v>18</v>
      </c>
    </row>
    <row r="41" spans="1:20" ht="22.5" customHeight="1">
      <c r="A41" s="287" t="s">
        <v>162</v>
      </c>
      <c r="B41" s="288" t="s">
        <v>163</v>
      </c>
      <c r="C41" s="289">
        <v>4</v>
      </c>
      <c r="D41" s="290" t="s">
        <v>164</v>
      </c>
      <c r="E41" s="291">
        <v>0</v>
      </c>
      <c r="F41" s="292">
        <v>0</v>
      </c>
      <c r="G41" s="292">
        <v>0</v>
      </c>
      <c r="H41" s="292">
        <v>0</v>
      </c>
      <c r="I41" s="292"/>
      <c r="J41" s="293"/>
      <c r="K41" s="294">
        <f t="shared" si="9"/>
        <v>0</v>
      </c>
      <c r="L41" s="295">
        <f t="shared" si="10"/>
        <v>0</v>
      </c>
      <c r="M41" s="295">
        <f t="shared" si="11"/>
        <v>0</v>
      </c>
      <c r="N41" s="295">
        <f t="shared" si="12"/>
        <v>0</v>
      </c>
      <c r="O41" s="295">
        <f t="shared" si="13"/>
        <v>0</v>
      </c>
      <c r="P41" s="295">
        <f t="shared" si="14"/>
        <v>0</v>
      </c>
      <c r="Q41" s="295">
        <f t="shared" si="15"/>
        <v>0</v>
      </c>
      <c r="R41" s="296">
        <f t="shared" si="16"/>
        <v>2</v>
      </c>
      <c r="S41" s="298">
        <f t="shared" si="17"/>
        <v>0</v>
      </c>
      <c r="T41" s="297">
        <v>18</v>
      </c>
    </row>
    <row r="42" spans="1:20" ht="22.5" customHeight="1" thickBot="1">
      <c r="A42" s="28" t="s">
        <v>169</v>
      </c>
      <c r="B42" s="29" t="s">
        <v>170</v>
      </c>
      <c r="C42" s="30">
        <v>4</v>
      </c>
      <c r="D42" s="274" t="s">
        <v>164</v>
      </c>
      <c r="E42" s="148">
        <v>0</v>
      </c>
      <c r="F42" s="182">
        <v>0</v>
      </c>
      <c r="G42" s="182">
        <v>0</v>
      </c>
      <c r="H42" s="182">
        <v>0</v>
      </c>
      <c r="I42" s="182"/>
      <c r="J42" s="179"/>
      <c r="K42" s="275">
        <f t="shared" si="9"/>
        <v>0</v>
      </c>
      <c r="L42" s="276">
        <f t="shared" si="10"/>
        <v>0</v>
      </c>
      <c r="M42" s="276">
        <f t="shared" si="11"/>
        <v>0</v>
      </c>
      <c r="N42" s="276">
        <f t="shared" si="12"/>
        <v>0</v>
      </c>
      <c r="O42" s="276">
        <f t="shared" si="13"/>
        <v>0</v>
      </c>
      <c r="P42" s="276">
        <f t="shared" si="14"/>
        <v>0</v>
      </c>
      <c r="Q42" s="276">
        <f t="shared" si="15"/>
        <v>0</v>
      </c>
      <c r="R42" s="277">
        <f t="shared" si="16"/>
        <v>2</v>
      </c>
      <c r="S42" s="143">
        <f t="shared" si="17"/>
        <v>0</v>
      </c>
      <c r="T42" s="303">
        <v>18</v>
      </c>
    </row>
    <row r="43" spans="1:20" ht="13.5" thickBot="1">
      <c r="A43" s="46"/>
      <c r="B43" s="46"/>
      <c r="C43" s="46"/>
      <c r="D43" s="46"/>
      <c r="E43" s="47"/>
      <c r="F43" s="47"/>
      <c r="G43" s="47"/>
      <c r="H43" s="47"/>
      <c r="I43" s="47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</row>
    <row r="44" spans="1:20" ht="49.5" customHeight="1" thickBot="1">
      <c r="A44" s="304" t="s">
        <v>128</v>
      </c>
      <c r="B44" s="305"/>
      <c r="C44" s="305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6"/>
    </row>
    <row r="45" spans="1:20" ht="51" customHeight="1" thickBot="1">
      <c r="A45" s="31" t="s">
        <v>0</v>
      </c>
      <c r="B45" s="32" t="s">
        <v>1</v>
      </c>
      <c r="C45" s="33" t="s">
        <v>32</v>
      </c>
      <c r="D45" s="49" t="s">
        <v>2</v>
      </c>
      <c r="E45" s="265" t="s">
        <v>110</v>
      </c>
      <c r="F45" s="266" t="s">
        <v>111</v>
      </c>
      <c r="G45" s="266" t="s">
        <v>112</v>
      </c>
      <c r="H45" s="266" t="s">
        <v>113</v>
      </c>
      <c r="I45" s="266" t="s">
        <v>114</v>
      </c>
      <c r="J45" s="267" t="s">
        <v>115</v>
      </c>
      <c r="K45" s="35" t="s">
        <v>116</v>
      </c>
      <c r="L45" s="35" t="s">
        <v>117</v>
      </c>
      <c r="M45" s="35" t="s">
        <v>118</v>
      </c>
      <c r="N45" s="35" t="s">
        <v>119</v>
      </c>
      <c r="O45" s="35" t="s">
        <v>120</v>
      </c>
      <c r="P45" s="35" t="s">
        <v>121</v>
      </c>
      <c r="Q45" s="36" t="s">
        <v>122</v>
      </c>
      <c r="R45" s="36" t="s">
        <v>123</v>
      </c>
      <c r="S45" s="268" t="s">
        <v>124</v>
      </c>
      <c r="T45" s="269" t="s">
        <v>161</v>
      </c>
    </row>
    <row r="46" spans="1:20" ht="22.5" customHeight="1" thickBot="1">
      <c r="A46" s="50" t="s">
        <v>40</v>
      </c>
      <c r="B46" s="51" t="s">
        <v>41</v>
      </c>
      <c r="C46" s="52">
        <v>6</v>
      </c>
      <c r="D46" s="67" t="s">
        <v>16</v>
      </c>
      <c r="E46" s="38">
        <v>0.75</v>
      </c>
      <c r="F46" s="180">
        <v>0.88</v>
      </c>
      <c r="G46" s="180">
        <v>0.8833</v>
      </c>
      <c r="H46" s="180">
        <v>0.85</v>
      </c>
      <c r="I46" s="180"/>
      <c r="J46" s="68"/>
      <c r="K46" s="39">
        <f aca="true" t="shared" si="18" ref="K46:K79">SUM(F46:J46)</f>
        <v>2.6133</v>
      </c>
      <c r="L46" s="40">
        <f aca="true" t="shared" si="19" ref="L46:L79">SUM(E46,G46:J46)</f>
        <v>2.4833</v>
      </c>
      <c r="M46" s="40">
        <f aca="true" t="shared" si="20" ref="M46:M79">SUM(E46:F46,H46:J46)</f>
        <v>2.48</v>
      </c>
      <c r="N46" s="40">
        <f aca="true" t="shared" si="21" ref="N46:N79">SUM(E46:G46,I46:J46)</f>
        <v>2.5133</v>
      </c>
      <c r="O46" s="40">
        <f aca="true" t="shared" si="22" ref="O46:O79">SUM(E46:H46,J46)</f>
        <v>3.3633</v>
      </c>
      <c r="P46" s="40">
        <f aca="true" t="shared" si="23" ref="P46:P79">SUM(E46:I46)</f>
        <v>3.3633</v>
      </c>
      <c r="Q46" s="40">
        <f aca="true" t="shared" si="24" ref="Q46:Q79">MAX(K46:P46)</f>
        <v>3.3633</v>
      </c>
      <c r="R46" s="54">
        <f aca="true" t="shared" si="25" ref="R46:R79">COUNTBLANK(E46:J46)</f>
        <v>2</v>
      </c>
      <c r="S46" s="74">
        <f aca="true" t="shared" si="26" ref="S46:S79">IF(R46=0,Q46/5,Q46/(6-R46))</f>
        <v>0.840825</v>
      </c>
      <c r="T46" s="202">
        <v>1</v>
      </c>
    </row>
    <row r="47" spans="1:20" ht="22.5" customHeight="1" thickBot="1">
      <c r="A47" s="8" t="s">
        <v>33</v>
      </c>
      <c r="B47" s="3" t="s">
        <v>34</v>
      </c>
      <c r="C47" s="6">
        <v>6</v>
      </c>
      <c r="D47" s="44" t="s">
        <v>35</v>
      </c>
      <c r="E47" s="41">
        <v>0.7</v>
      </c>
      <c r="F47" s="181">
        <v>0.9067</v>
      </c>
      <c r="G47" s="181">
        <v>0.9667</v>
      </c>
      <c r="H47" s="181">
        <v>0.6167</v>
      </c>
      <c r="I47" s="181"/>
      <c r="J47" s="69"/>
      <c r="K47" s="39">
        <f t="shared" si="18"/>
        <v>2.4901</v>
      </c>
      <c r="L47" s="40">
        <f t="shared" si="19"/>
        <v>2.2834000000000003</v>
      </c>
      <c r="M47" s="40">
        <f t="shared" si="20"/>
        <v>2.2234</v>
      </c>
      <c r="N47" s="40">
        <f t="shared" si="21"/>
        <v>2.5734</v>
      </c>
      <c r="O47" s="40">
        <f t="shared" si="22"/>
        <v>3.1901</v>
      </c>
      <c r="P47" s="40">
        <f t="shared" si="23"/>
        <v>3.1901</v>
      </c>
      <c r="Q47" s="40">
        <f t="shared" si="24"/>
        <v>3.1901</v>
      </c>
      <c r="R47" s="54">
        <f t="shared" si="25"/>
        <v>2</v>
      </c>
      <c r="S47" s="76">
        <f t="shared" si="26"/>
        <v>0.797525</v>
      </c>
      <c r="T47" s="203">
        <v>2</v>
      </c>
    </row>
    <row r="48" spans="1:20" ht="22.5" customHeight="1" thickBot="1">
      <c r="A48" s="8" t="s">
        <v>43</v>
      </c>
      <c r="B48" s="3" t="s">
        <v>44</v>
      </c>
      <c r="C48" s="6">
        <v>6</v>
      </c>
      <c r="D48" s="44" t="s">
        <v>9</v>
      </c>
      <c r="E48" s="41">
        <v>0.7</v>
      </c>
      <c r="F48" s="181">
        <v>0.5333</v>
      </c>
      <c r="G48" s="181">
        <v>1</v>
      </c>
      <c r="H48" s="181">
        <v>0.7667</v>
      </c>
      <c r="I48" s="181"/>
      <c r="J48" s="69"/>
      <c r="K48" s="39">
        <f t="shared" si="18"/>
        <v>2.3000000000000003</v>
      </c>
      <c r="L48" s="40">
        <f t="shared" si="19"/>
        <v>2.4667</v>
      </c>
      <c r="M48" s="40">
        <f t="shared" si="20"/>
        <v>2</v>
      </c>
      <c r="N48" s="40">
        <f t="shared" si="21"/>
        <v>2.2333</v>
      </c>
      <c r="O48" s="40">
        <f t="shared" si="22"/>
        <v>3</v>
      </c>
      <c r="P48" s="40">
        <f t="shared" si="23"/>
        <v>3</v>
      </c>
      <c r="Q48" s="40">
        <f t="shared" si="24"/>
        <v>3</v>
      </c>
      <c r="R48" s="54">
        <f t="shared" si="25"/>
        <v>2</v>
      </c>
      <c r="S48" s="76">
        <f t="shared" si="26"/>
        <v>0.75</v>
      </c>
      <c r="T48" s="203">
        <v>3</v>
      </c>
    </row>
    <row r="49" spans="1:20" ht="22.5" customHeight="1" thickBot="1">
      <c r="A49" s="8" t="s">
        <v>56</v>
      </c>
      <c r="B49" s="3" t="s">
        <v>30</v>
      </c>
      <c r="C49" s="6">
        <v>5</v>
      </c>
      <c r="D49" s="44" t="s">
        <v>28</v>
      </c>
      <c r="E49" s="41">
        <v>0.5667</v>
      </c>
      <c r="F49" s="181">
        <v>0.6</v>
      </c>
      <c r="G49" s="181">
        <v>0.74</v>
      </c>
      <c r="H49" s="181">
        <v>0.9</v>
      </c>
      <c r="I49" s="181"/>
      <c r="J49" s="69"/>
      <c r="K49" s="39">
        <f t="shared" si="18"/>
        <v>2.2399999999999998</v>
      </c>
      <c r="L49" s="40">
        <f t="shared" si="19"/>
        <v>2.2067</v>
      </c>
      <c r="M49" s="40">
        <f t="shared" si="20"/>
        <v>2.0667</v>
      </c>
      <c r="N49" s="40">
        <f t="shared" si="21"/>
        <v>1.9067</v>
      </c>
      <c r="O49" s="40">
        <f t="shared" si="22"/>
        <v>2.8067</v>
      </c>
      <c r="P49" s="40">
        <f t="shared" si="23"/>
        <v>2.8067</v>
      </c>
      <c r="Q49" s="40">
        <f t="shared" si="24"/>
        <v>2.8067</v>
      </c>
      <c r="R49" s="54">
        <f t="shared" si="25"/>
        <v>2</v>
      </c>
      <c r="S49" s="76">
        <f t="shared" si="26"/>
        <v>0.701675</v>
      </c>
      <c r="T49" s="203">
        <v>4</v>
      </c>
    </row>
    <row r="50" spans="1:20" ht="22.5" customHeight="1" thickBot="1">
      <c r="A50" s="8" t="s">
        <v>47</v>
      </c>
      <c r="B50" s="3" t="s">
        <v>48</v>
      </c>
      <c r="C50" s="6">
        <v>5</v>
      </c>
      <c r="D50" s="44" t="s">
        <v>9</v>
      </c>
      <c r="E50" s="41">
        <v>0.7333</v>
      </c>
      <c r="F50" s="181">
        <v>0.54</v>
      </c>
      <c r="G50" s="181">
        <v>0.9333</v>
      </c>
      <c r="H50" s="181">
        <v>0.6</v>
      </c>
      <c r="I50" s="181"/>
      <c r="J50" s="69"/>
      <c r="K50" s="39">
        <f t="shared" si="18"/>
        <v>2.0733</v>
      </c>
      <c r="L50" s="40">
        <f t="shared" si="19"/>
        <v>2.2666</v>
      </c>
      <c r="M50" s="40">
        <f t="shared" si="20"/>
        <v>1.8733</v>
      </c>
      <c r="N50" s="40">
        <f t="shared" si="21"/>
        <v>2.2066</v>
      </c>
      <c r="O50" s="40">
        <f t="shared" si="22"/>
        <v>2.8066</v>
      </c>
      <c r="P50" s="40">
        <f t="shared" si="23"/>
        <v>2.8066</v>
      </c>
      <c r="Q50" s="40">
        <f t="shared" si="24"/>
        <v>2.8066</v>
      </c>
      <c r="R50" s="54">
        <f t="shared" si="25"/>
        <v>2</v>
      </c>
      <c r="S50" s="76">
        <f t="shared" si="26"/>
        <v>0.70165</v>
      </c>
      <c r="T50" s="203">
        <v>4</v>
      </c>
    </row>
    <row r="51" spans="1:20" ht="22.5" customHeight="1" thickBot="1">
      <c r="A51" s="8" t="s">
        <v>63</v>
      </c>
      <c r="B51" s="3" t="s">
        <v>64</v>
      </c>
      <c r="C51" s="6">
        <v>5</v>
      </c>
      <c r="D51" s="44" t="s">
        <v>80</v>
      </c>
      <c r="E51" s="41">
        <v>0.7333</v>
      </c>
      <c r="F51" s="181">
        <v>0.4667</v>
      </c>
      <c r="G51" s="181">
        <v>0.7267</v>
      </c>
      <c r="H51" s="181">
        <v>0.6733</v>
      </c>
      <c r="I51" s="181"/>
      <c r="J51" s="69"/>
      <c r="K51" s="39">
        <f t="shared" si="18"/>
        <v>1.8667</v>
      </c>
      <c r="L51" s="40">
        <f t="shared" si="19"/>
        <v>2.1333</v>
      </c>
      <c r="M51" s="40">
        <f t="shared" si="20"/>
        <v>1.8733</v>
      </c>
      <c r="N51" s="40">
        <f t="shared" si="21"/>
        <v>1.9266999999999999</v>
      </c>
      <c r="O51" s="40">
        <f t="shared" si="22"/>
        <v>2.5999999999999996</v>
      </c>
      <c r="P51" s="40">
        <f t="shared" si="23"/>
        <v>2.5999999999999996</v>
      </c>
      <c r="Q51" s="40">
        <f t="shared" si="24"/>
        <v>2.5999999999999996</v>
      </c>
      <c r="R51" s="54">
        <f t="shared" si="25"/>
        <v>2</v>
      </c>
      <c r="S51" s="76">
        <f t="shared" si="26"/>
        <v>0.6499999999999999</v>
      </c>
      <c r="T51" s="203">
        <v>6</v>
      </c>
    </row>
    <row r="52" spans="1:20" ht="22.5" customHeight="1" thickBot="1">
      <c r="A52" s="8" t="s">
        <v>57</v>
      </c>
      <c r="B52" s="3" t="s">
        <v>58</v>
      </c>
      <c r="C52" s="6">
        <v>6</v>
      </c>
      <c r="D52" s="44" t="s">
        <v>28</v>
      </c>
      <c r="E52" s="41">
        <v>0.7</v>
      </c>
      <c r="F52" s="181">
        <v>0</v>
      </c>
      <c r="G52" s="181">
        <v>0.81</v>
      </c>
      <c r="H52" s="181">
        <v>0.9333</v>
      </c>
      <c r="I52" s="181"/>
      <c r="J52" s="69"/>
      <c r="K52" s="39">
        <f t="shared" si="18"/>
        <v>1.7433</v>
      </c>
      <c r="L52" s="40">
        <f t="shared" si="19"/>
        <v>2.4433</v>
      </c>
      <c r="M52" s="40">
        <f t="shared" si="20"/>
        <v>1.6333</v>
      </c>
      <c r="N52" s="40">
        <f t="shared" si="21"/>
        <v>1.51</v>
      </c>
      <c r="O52" s="40">
        <f t="shared" si="22"/>
        <v>2.4433</v>
      </c>
      <c r="P52" s="40">
        <f t="shared" si="23"/>
        <v>2.4433</v>
      </c>
      <c r="Q52" s="40">
        <f t="shared" si="24"/>
        <v>2.4433</v>
      </c>
      <c r="R52" s="54">
        <f t="shared" si="25"/>
        <v>2</v>
      </c>
      <c r="S52" s="76">
        <f t="shared" si="26"/>
        <v>0.610825</v>
      </c>
      <c r="T52" s="203">
        <v>7</v>
      </c>
    </row>
    <row r="53" spans="1:20" ht="22.5" customHeight="1" thickBot="1">
      <c r="A53" s="8" t="s">
        <v>77</v>
      </c>
      <c r="B53" s="3" t="s">
        <v>23</v>
      </c>
      <c r="C53" s="6">
        <v>6</v>
      </c>
      <c r="D53" s="44" t="s">
        <v>24</v>
      </c>
      <c r="E53" s="41">
        <v>0.3667</v>
      </c>
      <c r="F53" s="181">
        <v>0.5133</v>
      </c>
      <c r="G53" s="181">
        <v>0.5167</v>
      </c>
      <c r="H53" s="181">
        <v>0.2567</v>
      </c>
      <c r="I53" s="181"/>
      <c r="J53" s="69"/>
      <c r="K53" s="39">
        <f t="shared" si="18"/>
        <v>1.2867</v>
      </c>
      <c r="L53" s="40">
        <f t="shared" si="19"/>
        <v>1.1401000000000001</v>
      </c>
      <c r="M53" s="40">
        <f t="shared" si="20"/>
        <v>1.1367</v>
      </c>
      <c r="N53" s="40">
        <f t="shared" si="21"/>
        <v>1.3967</v>
      </c>
      <c r="O53" s="40">
        <f t="shared" si="22"/>
        <v>1.6534</v>
      </c>
      <c r="P53" s="40">
        <f t="shared" si="23"/>
        <v>1.6534</v>
      </c>
      <c r="Q53" s="40">
        <f t="shared" si="24"/>
        <v>1.6534</v>
      </c>
      <c r="R53" s="54">
        <f t="shared" si="25"/>
        <v>2</v>
      </c>
      <c r="S53" s="76">
        <f t="shared" si="26"/>
        <v>0.41335</v>
      </c>
      <c r="T53" s="203">
        <v>8</v>
      </c>
    </row>
    <row r="54" spans="1:20" ht="22.5" customHeight="1" thickBot="1">
      <c r="A54" s="8" t="s">
        <v>62</v>
      </c>
      <c r="B54" s="3" t="s">
        <v>96</v>
      </c>
      <c r="C54" s="6">
        <v>6</v>
      </c>
      <c r="D54" s="44" t="s">
        <v>97</v>
      </c>
      <c r="E54" s="41">
        <v>0.3</v>
      </c>
      <c r="F54" s="181">
        <v>0.5</v>
      </c>
      <c r="G54" s="181">
        <v>0.5633</v>
      </c>
      <c r="H54" s="181">
        <v>0.2667</v>
      </c>
      <c r="I54" s="181"/>
      <c r="J54" s="69"/>
      <c r="K54" s="39">
        <f t="shared" si="18"/>
        <v>1.3299999999999998</v>
      </c>
      <c r="L54" s="40">
        <f t="shared" si="19"/>
        <v>1.13</v>
      </c>
      <c r="M54" s="40">
        <f t="shared" si="20"/>
        <v>1.0667</v>
      </c>
      <c r="N54" s="40">
        <f t="shared" si="21"/>
        <v>1.3633000000000002</v>
      </c>
      <c r="O54" s="40">
        <f t="shared" si="22"/>
        <v>1.6300000000000001</v>
      </c>
      <c r="P54" s="40">
        <f t="shared" si="23"/>
        <v>1.6300000000000001</v>
      </c>
      <c r="Q54" s="40">
        <f t="shared" si="24"/>
        <v>1.6300000000000001</v>
      </c>
      <c r="R54" s="54">
        <f t="shared" si="25"/>
        <v>2</v>
      </c>
      <c r="S54" s="76">
        <f t="shared" si="26"/>
        <v>0.40750000000000003</v>
      </c>
      <c r="T54" s="203">
        <v>9</v>
      </c>
    </row>
    <row r="55" spans="1:20" ht="22.5" customHeight="1" thickBot="1">
      <c r="A55" s="8" t="s">
        <v>72</v>
      </c>
      <c r="B55" s="3" t="s">
        <v>73</v>
      </c>
      <c r="C55" s="6">
        <v>5</v>
      </c>
      <c r="D55" s="44" t="s">
        <v>16</v>
      </c>
      <c r="E55" s="41">
        <v>0.4</v>
      </c>
      <c r="F55" s="181">
        <v>0.43</v>
      </c>
      <c r="G55" s="181">
        <v>0.2733</v>
      </c>
      <c r="H55" s="181">
        <v>0.0667</v>
      </c>
      <c r="I55" s="181"/>
      <c r="J55" s="69"/>
      <c r="K55" s="39">
        <f t="shared" si="18"/>
        <v>0.77</v>
      </c>
      <c r="L55" s="40">
        <f t="shared" si="19"/>
        <v>0.74</v>
      </c>
      <c r="M55" s="40">
        <f t="shared" si="20"/>
        <v>0.8967</v>
      </c>
      <c r="N55" s="40">
        <f t="shared" si="21"/>
        <v>1.1033</v>
      </c>
      <c r="O55" s="40">
        <f t="shared" si="22"/>
        <v>1.17</v>
      </c>
      <c r="P55" s="40">
        <f t="shared" si="23"/>
        <v>1.17</v>
      </c>
      <c r="Q55" s="40">
        <f t="shared" si="24"/>
        <v>1.17</v>
      </c>
      <c r="R55" s="54">
        <f t="shared" si="25"/>
        <v>2</v>
      </c>
      <c r="S55" s="76">
        <f t="shared" si="26"/>
        <v>0.2925</v>
      </c>
      <c r="T55" s="203">
        <v>10</v>
      </c>
    </row>
    <row r="56" spans="1:20" ht="22.5" customHeight="1" thickBot="1">
      <c r="A56" s="8" t="s">
        <v>22</v>
      </c>
      <c r="B56" s="3" t="s">
        <v>23</v>
      </c>
      <c r="C56" s="6">
        <v>4</v>
      </c>
      <c r="D56" s="44" t="s">
        <v>24</v>
      </c>
      <c r="E56" s="41">
        <v>0.4</v>
      </c>
      <c r="F56" s="181">
        <v>0.1467</v>
      </c>
      <c r="G56" s="181">
        <v>0.4333</v>
      </c>
      <c r="H56" s="181">
        <v>0.04</v>
      </c>
      <c r="I56" s="181"/>
      <c r="J56" s="69"/>
      <c r="K56" s="39">
        <f t="shared" si="18"/>
        <v>0.6200000000000001</v>
      </c>
      <c r="L56" s="40">
        <f t="shared" si="19"/>
        <v>0.8733000000000001</v>
      </c>
      <c r="M56" s="40">
        <f t="shared" si="20"/>
        <v>0.5867</v>
      </c>
      <c r="N56" s="40">
        <f t="shared" si="21"/>
        <v>0.98</v>
      </c>
      <c r="O56" s="40">
        <f t="shared" si="22"/>
        <v>1.02</v>
      </c>
      <c r="P56" s="40">
        <f t="shared" si="23"/>
        <v>1.02</v>
      </c>
      <c r="Q56" s="40">
        <f t="shared" si="24"/>
        <v>1.02</v>
      </c>
      <c r="R56" s="54">
        <f t="shared" si="25"/>
        <v>2</v>
      </c>
      <c r="S56" s="76">
        <f t="shared" si="26"/>
        <v>0.255</v>
      </c>
      <c r="T56" s="203">
        <v>11</v>
      </c>
    </row>
    <row r="57" spans="1:20" ht="22.5" customHeight="1" thickBot="1">
      <c r="A57" s="8" t="s">
        <v>38</v>
      </c>
      <c r="B57" s="3" t="s">
        <v>39</v>
      </c>
      <c r="C57" s="6">
        <v>6</v>
      </c>
      <c r="D57" s="44" t="s">
        <v>35</v>
      </c>
      <c r="E57" s="41">
        <v>0.3</v>
      </c>
      <c r="F57" s="181">
        <v>0.3467</v>
      </c>
      <c r="G57" s="181">
        <v>0.2533</v>
      </c>
      <c r="H57" s="181">
        <v>0.1067</v>
      </c>
      <c r="I57" s="181"/>
      <c r="J57" s="69"/>
      <c r="K57" s="39">
        <f t="shared" si="18"/>
        <v>0.7067000000000001</v>
      </c>
      <c r="L57" s="40">
        <f t="shared" si="19"/>
        <v>0.66</v>
      </c>
      <c r="M57" s="40">
        <f t="shared" si="20"/>
        <v>0.7534000000000001</v>
      </c>
      <c r="N57" s="40">
        <f t="shared" si="21"/>
        <v>0.9000000000000001</v>
      </c>
      <c r="O57" s="40">
        <f t="shared" si="22"/>
        <v>1.0067000000000002</v>
      </c>
      <c r="P57" s="40">
        <f t="shared" si="23"/>
        <v>1.0067000000000002</v>
      </c>
      <c r="Q57" s="40">
        <f t="shared" si="24"/>
        <v>1.0067000000000002</v>
      </c>
      <c r="R57" s="54">
        <f t="shared" si="25"/>
        <v>2</v>
      </c>
      <c r="S57" s="76">
        <f t="shared" si="26"/>
        <v>0.25167500000000004</v>
      </c>
      <c r="T57" s="203">
        <v>12</v>
      </c>
    </row>
    <row r="58" spans="1:20" ht="22.5" customHeight="1" thickBot="1">
      <c r="A58" s="8" t="s">
        <v>21</v>
      </c>
      <c r="B58" s="3" t="s">
        <v>50</v>
      </c>
      <c r="C58" s="6">
        <v>5</v>
      </c>
      <c r="D58" s="44" t="s">
        <v>55</v>
      </c>
      <c r="E58" s="41">
        <v>0.3333</v>
      </c>
      <c r="F58" s="181">
        <v>0.14</v>
      </c>
      <c r="G58" s="181">
        <v>0.2333</v>
      </c>
      <c r="H58" s="181">
        <v>0.1067</v>
      </c>
      <c r="I58" s="181"/>
      <c r="J58" s="69"/>
      <c r="K58" s="39">
        <f t="shared" si="18"/>
        <v>0.48000000000000004</v>
      </c>
      <c r="L58" s="40">
        <f t="shared" si="19"/>
        <v>0.6733</v>
      </c>
      <c r="M58" s="40">
        <f t="shared" si="20"/>
        <v>0.58</v>
      </c>
      <c r="N58" s="40">
        <f t="shared" si="21"/>
        <v>0.7066</v>
      </c>
      <c r="O58" s="40">
        <f t="shared" si="22"/>
        <v>0.8133</v>
      </c>
      <c r="P58" s="40">
        <f t="shared" si="23"/>
        <v>0.8133</v>
      </c>
      <c r="Q58" s="40">
        <f t="shared" si="24"/>
        <v>0.8133</v>
      </c>
      <c r="R58" s="54">
        <f t="shared" si="25"/>
        <v>2</v>
      </c>
      <c r="S58" s="76">
        <f t="shared" si="26"/>
        <v>0.203325</v>
      </c>
      <c r="T58" s="203">
        <v>13</v>
      </c>
    </row>
    <row r="59" spans="1:20" ht="22.5" customHeight="1" thickBot="1">
      <c r="A59" s="8" t="s">
        <v>25</v>
      </c>
      <c r="B59" s="3" t="s">
        <v>71</v>
      </c>
      <c r="C59" s="6">
        <v>5</v>
      </c>
      <c r="D59" s="44" t="s">
        <v>16</v>
      </c>
      <c r="E59" s="41">
        <v>0.4</v>
      </c>
      <c r="F59" s="181">
        <v>0</v>
      </c>
      <c r="G59" s="181">
        <v>0</v>
      </c>
      <c r="H59" s="181">
        <v>0.34</v>
      </c>
      <c r="I59" s="181"/>
      <c r="J59" s="69"/>
      <c r="K59" s="39">
        <f t="shared" si="18"/>
        <v>0.34</v>
      </c>
      <c r="L59" s="40">
        <f t="shared" si="19"/>
        <v>0.74</v>
      </c>
      <c r="M59" s="40">
        <f t="shared" si="20"/>
        <v>0.74</v>
      </c>
      <c r="N59" s="40">
        <f t="shared" si="21"/>
        <v>0.4</v>
      </c>
      <c r="O59" s="40">
        <f t="shared" si="22"/>
        <v>0.74</v>
      </c>
      <c r="P59" s="40">
        <f t="shared" si="23"/>
        <v>0.74</v>
      </c>
      <c r="Q59" s="40">
        <f t="shared" si="24"/>
        <v>0.74</v>
      </c>
      <c r="R59" s="54">
        <f t="shared" si="25"/>
        <v>2</v>
      </c>
      <c r="S59" s="76">
        <f t="shared" si="26"/>
        <v>0.185</v>
      </c>
      <c r="T59" s="203">
        <v>14</v>
      </c>
    </row>
    <row r="60" spans="1:20" ht="22.5" customHeight="1" thickBot="1">
      <c r="A60" s="8" t="s">
        <v>65</v>
      </c>
      <c r="B60" s="3" t="s">
        <v>85</v>
      </c>
      <c r="C60" s="6">
        <v>6</v>
      </c>
      <c r="D60" s="44" t="s">
        <v>59</v>
      </c>
      <c r="E60" s="41">
        <v>0.3333</v>
      </c>
      <c r="F60" s="181">
        <v>0.2833</v>
      </c>
      <c r="G60" s="181">
        <v>0.0667</v>
      </c>
      <c r="H60" s="181">
        <v>0.04</v>
      </c>
      <c r="I60" s="181"/>
      <c r="J60" s="69"/>
      <c r="K60" s="39">
        <f t="shared" si="18"/>
        <v>0.38999999999999996</v>
      </c>
      <c r="L60" s="40">
        <f t="shared" si="19"/>
        <v>0.43999999999999995</v>
      </c>
      <c r="M60" s="40">
        <f t="shared" si="20"/>
        <v>0.6566000000000001</v>
      </c>
      <c r="N60" s="40">
        <f t="shared" si="21"/>
        <v>0.6833</v>
      </c>
      <c r="O60" s="40">
        <f t="shared" si="22"/>
        <v>0.7233</v>
      </c>
      <c r="P60" s="40">
        <f t="shared" si="23"/>
        <v>0.7233</v>
      </c>
      <c r="Q60" s="40">
        <f t="shared" si="24"/>
        <v>0.7233</v>
      </c>
      <c r="R60" s="54">
        <f t="shared" si="25"/>
        <v>2</v>
      </c>
      <c r="S60" s="76">
        <f t="shared" si="26"/>
        <v>0.180825</v>
      </c>
      <c r="T60" s="203">
        <v>15</v>
      </c>
    </row>
    <row r="61" spans="1:20" ht="22.5" customHeight="1" thickBot="1">
      <c r="A61" s="8" t="s">
        <v>91</v>
      </c>
      <c r="B61" s="3" t="s">
        <v>92</v>
      </c>
      <c r="C61" s="6">
        <v>6</v>
      </c>
      <c r="D61" s="44" t="s">
        <v>59</v>
      </c>
      <c r="E61" s="41">
        <v>0.4</v>
      </c>
      <c r="F61" s="181">
        <v>0.2</v>
      </c>
      <c r="G61" s="181">
        <v>0.0733</v>
      </c>
      <c r="H61" s="181">
        <v>0.04</v>
      </c>
      <c r="I61" s="181"/>
      <c r="J61" s="69"/>
      <c r="K61" s="39">
        <f t="shared" si="18"/>
        <v>0.31329999999999997</v>
      </c>
      <c r="L61" s="40">
        <f t="shared" si="19"/>
        <v>0.5133000000000001</v>
      </c>
      <c r="M61" s="40">
        <f t="shared" si="20"/>
        <v>0.6400000000000001</v>
      </c>
      <c r="N61" s="40">
        <f t="shared" si="21"/>
        <v>0.6733000000000001</v>
      </c>
      <c r="O61" s="40">
        <f t="shared" si="22"/>
        <v>0.7133000000000002</v>
      </c>
      <c r="P61" s="40">
        <f t="shared" si="23"/>
        <v>0.7133000000000002</v>
      </c>
      <c r="Q61" s="40">
        <f t="shared" si="24"/>
        <v>0.7133000000000002</v>
      </c>
      <c r="R61" s="54">
        <f t="shared" si="25"/>
        <v>2</v>
      </c>
      <c r="S61" s="76">
        <f t="shared" si="26"/>
        <v>0.17832500000000004</v>
      </c>
      <c r="T61" s="203">
        <v>16</v>
      </c>
    </row>
    <row r="62" spans="1:20" ht="22.5" customHeight="1" thickBot="1">
      <c r="A62" s="8" t="s">
        <v>42</v>
      </c>
      <c r="B62" s="3" t="s">
        <v>95</v>
      </c>
      <c r="C62" s="6">
        <v>6</v>
      </c>
      <c r="D62" s="44" t="s">
        <v>59</v>
      </c>
      <c r="E62" s="41">
        <v>0.2</v>
      </c>
      <c r="F62" s="181">
        <v>0.2167</v>
      </c>
      <c r="G62" s="181">
        <v>0.17</v>
      </c>
      <c r="H62" s="181">
        <v>0.1067</v>
      </c>
      <c r="I62" s="181"/>
      <c r="J62" s="69"/>
      <c r="K62" s="39">
        <f t="shared" si="18"/>
        <v>0.49340000000000006</v>
      </c>
      <c r="L62" s="40">
        <f t="shared" si="19"/>
        <v>0.4767</v>
      </c>
      <c r="M62" s="40">
        <f t="shared" si="20"/>
        <v>0.5234</v>
      </c>
      <c r="N62" s="40">
        <f t="shared" si="21"/>
        <v>0.5867</v>
      </c>
      <c r="O62" s="40">
        <f t="shared" si="22"/>
        <v>0.6934</v>
      </c>
      <c r="P62" s="40">
        <f t="shared" si="23"/>
        <v>0.6934</v>
      </c>
      <c r="Q62" s="40">
        <f t="shared" si="24"/>
        <v>0.6934</v>
      </c>
      <c r="R62" s="54">
        <f t="shared" si="25"/>
        <v>2</v>
      </c>
      <c r="S62" s="76">
        <f t="shared" si="26"/>
        <v>0.17335</v>
      </c>
      <c r="T62" s="203">
        <v>17</v>
      </c>
    </row>
    <row r="63" spans="1:20" ht="22.5" customHeight="1" thickBot="1">
      <c r="A63" s="8" t="s">
        <v>49</v>
      </c>
      <c r="B63" s="3" t="s">
        <v>74</v>
      </c>
      <c r="C63" s="6">
        <v>5</v>
      </c>
      <c r="D63" s="44" t="s">
        <v>9</v>
      </c>
      <c r="E63" s="41">
        <v>0.4</v>
      </c>
      <c r="F63" s="181">
        <v>0.1733</v>
      </c>
      <c r="G63" s="181">
        <v>0.0667</v>
      </c>
      <c r="H63" s="181">
        <v>0</v>
      </c>
      <c r="I63" s="181"/>
      <c r="J63" s="69"/>
      <c r="K63" s="39">
        <f t="shared" si="18"/>
        <v>0.24</v>
      </c>
      <c r="L63" s="40">
        <f t="shared" si="19"/>
        <v>0.4667</v>
      </c>
      <c r="M63" s="40">
        <f t="shared" si="20"/>
        <v>0.5733</v>
      </c>
      <c r="N63" s="40">
        <f t="shared" si="21"/>
        <v>0.64</v>
      </c>
      <c r="O63" s="40">
        <f t="shared" si="22"/>
        <v>0.64</v>
      </c>
      <c r="P63" s="40">
        <f t="shared" si="23"/>
        <v>0.64</v>
      </c>
      <c r="Q63" s="40">
        <f t="shared" si="24"/>
        <v>0.64</v>
      </c>
      <c r="R63" s="54">
        <f t="shared" si="25"/>
        <v>2</v>
      </c>
      <c r="S63" s="76">
        <f t="shared" si="26"/>
        <v>0.16</v>
      </c>
      <c r="T63" s="203">
        <v>18</v>
      </c>
    </row>
    <row r="64" spans="1:20" ht="22.5" customHeight="1" thickBot="1">
      <c r="A64" s="8" t="s">
        <v>147</v>
      </c>
      <c r="B64" s="3" t="s">
        <v>148</v>
      </c>
      <c r="C64" s="6">
        <v>6</v>
      </c>
      <c r="D64" s="44" t="s">
        <v>149</v>
      </c>
      <c r="E64" s="41">
        <v>0</v>
      </c>
      <c r="F64" s="181">
        <v>0.54</v>
      </c>
      <c r="G64" s="181">
        <v>0</v>
      </c>
      <c r="H64" s="181">
        <v>0</v>
      </c>
      <c r="I64" s="181"/>
      <c r="J64" s="69"/>
      <c r="K64" s="39">
        <f t="shared" si="18"/>
        <v>0.54</v>
      </c>
      <c r="L64" s="40">
        <f t="shared" si="19"/>
        <v>0</v>
      </c>
      <c r="M64" s="40">
        <f t="shared" si="20"/>
        <v>0.54</v>
      </c>
      <c r="N64" s="40">
        <f t="shared" si="21"/>
        <v>0.54</v>
      </c>
      <c r="O64" s="40">
        <f t="shared" si="22"/>
        <v>0.54</v>
      </c>
      <c r="P64" s="40">
        <f t="shared" si="23"/>
        <v>0.54</v>
      </c>
      <c r="Q64" s="40">
        <f t="shared" si="24"/>
        <v>0.54</v>
      </c>
      <c r="R64" s="54">
        <f t="shared" si="25"/>
        <v>2</v>
      </c>
      <c r="S64" s="76">
        <f t="shared" si="26"/>
        <v>0.135</v>
      </c>
      <c r="T64" s="203">
        <v>19</v>
      </c>
    </row>
    <row r="65" spans="1:20" ht="22.5" customHeight="1" thickBot="1">
      <c r="A65" s="8" t="s">
        <v>152</v>
      </c>
      <c r="B65" s="3" t="s">
        <v>153</v>
      </c>
      <c r="C65" s="6">
        <v>5</v>
      </c>
      <c r="D65" s="44" t="s">
        <v>154</v>
      </c>
      <c r="E65" s="41">
        <v>0</v>
      </c>
      <c r="F65" s="181">
        <v>0.2</v>
      </c>
      <c r="G65" s="181">
        <v>0.32</v>
      </c>
      <c r="H65" s="181">
        <v>0</v>
      </c>
      <c r="I65" s="181"/>
      <c r="J65" s="69"/>
      <c r="K65" s="39">
        <f t="shared" si="18"/>
        <v>0.52</v>
      </c>
      <c r="L65" s="40">
        <f t="shared" si="19"/>
        <v>0.32</v>
      </c>
      <c r="M65" s="40">
        <f t="shared" si="20"/>
        <v>0.2</v>
      </c>
      <c r="N65" s="40">
        <f t="shared" si="21"/>
        <v>0.52</v>
      </c>
      <c r="O65" s="40">
        <f t="shared" si="22"/>
        <v>0.52</v>
      </c>
      <c r="P65" s="40">
        <f t="shared" si="23"/>
        <v>0.52</v>
      </c>
      <c r="Q65" s="40">
        <f t="shared" si="24"/>
        <v>0.52</v>
      </c>
      <c r="R65" s="54">
        <f t="shared" si="25"/>
        <v>2</v>
      </c>
      <c r="S65" s="76">
        <f t="shared" si="26"/>
        <v>0.13</v>
      </c>
      <c r="T65" s="203">
        <v>20</v>
      </c>
    </row>
    <row r="66" spans="1:20" ht="22.5" customHeight="1" thickBot="1">
      <c r="A66" s="8" t="s">
        <v>49</v>
      </c>
      <c r="B66" s="3" t="s">
        <v>79</v>
      </c>
      <c r="C66" s="6">
        <v>5</v>
      </c>
      <c r="D66" s="44" t="s">
        <v>28</v>
      </c>
      <c r="E66" s="41">
        <v>0.3</v>
      </c>
      <c r="F66" s="181">
        <v>0.0167</v>
      </c>
      <c r="G66" s="181">
        <v>0.0967</v>
      </c>
      <c r="H66" s="181">
        <v>0</v>
      </c>
      <c r="I66" s="181"/>
      <c r="J66" s="69"/>
      <c r="K66" s="39">
        <f t="shared" si="18"/>
        <v>0.1134</v>
      </c>
      <c r="L66" s="40">
        <f t="shared" si="19"/>
        <v>0.3967</v>
      </c>
      <c r="M66" s="40">
        <f t="shared" si="20"/>
        <v>0.3167</v>
      </c>
      <c r="N66" s="40">
        <f t="shared" si="21"/>
        <v>0.4134</v>
      </c>
      <c r="O66" s="40">
        <f t="shared" si="22"/>
        <v>0.4134</v>
      </c>
      <c r="P66" s="40">
        <f t="shared" si="23"/>
        <v>0.4134</v>
      </c>
      <c r="Q66" s="40">
        <f t="shared" si="24"/>
        <v>0.4134</v>
      </c>
      <c r="R66" s="54">
        <f t="shared" si="25"/>
        <v>2</v>
      </c>
      <c r="S66" s="76">
        <f t="shared" si="26"/>
        <v>0.10335</v>
      </c>
      <c r="T66" s="203">
        <v>21</v>
      </c>
    </row>
    <row r="67" spans="1:20" ht="22.5" customHeight="1" thickBot="1">
      <c r="A67" s="8" t="s">
        <v>10</v>
      </c>
      <c r="B67" s="3" t="s">
        <v>70</v>
      </c>
      <c r="C67" s="6">
        <v>6</v>
      </c>
      <c r="D67" s="44" t="s">
        <v>67</v>
      </c>
      <c r="E67" s="41">
        <v>0</v>
      </c>
      <c r="F67" s="181">
        <v>0.0667</v>
      </c>
      <c r="G67" s="181">
        <v>0.2867</v>
      </c>
      <c r="H67" s="181">
        <v>0</v>
      </c>
      <c r="I67" s="181"/>
      <c r="J67" s="69"/>
      <c r="K67" s="39">
        <f t="shared" si="18"/>
        <v>0.3534</v>
      </c>
      <c r="L67" s="40">
        <f t="shared" si="19"/>
        <v>0.2867</v>
      </c>
      <c r="M67" s="40">
        <f t="shared" si="20"/>
        <v>0.0667</v>
      </c>
      <c r="N67" s="40">
        <f t="shared" si="21"/>
        <v>0.3534</v>
      </c>
      <c r="O67" s="40">
        <f t="shared" si="22"/>
        <v>0.3534</v>
      </c>
      <c r="P67" s="40">
        <f t="shared" si="23"/>
        <v>0.3534</v>
      </c>
      <c r="Q67" s="40">
        <f t="shared" si="24"/>
        <v>0.3534</v>
      </c>
      <c r="R67" s="54">
        <f t="shared" si="25"/>
        <v>2</v>
      </c>
      <c r="S67" s="76">
        <f t="shared" si="26"/>
        <v>0.08835</v>
      </c>
      <c r="T67" s="203">
        <v>22</v>
      </c>
    </row>
    <row r="68" spans="1:20" ht="30" customHeight="1" thickBot="1">
      <c r="A68" s="8" t="s">
        <v>147</v>
      </c>
      <c r="B68" s="3" t="s">
        <v>174</v>
      </c>
      <c r="C68" s="6">
        <v>6</v>
      </c>
      <c r="D68" s="44" t="s">
        <v>175</v>
      </c>
      <c r="E68" s="41">
        <v>0</v>
      </c>
      <c r="F68" s="181">
        <v>0</v>
      </c>
      <c r="G68" s="181">
        <v>0</v>
      </c>
      <c r="H68" s="181">
        <v>0.34</v>
      </c>
      <c r="I68" s="181"/>
      <c r="J68" s="69"/>
      <c r="K68" s="39">
        <f t="shared" si="18"/>
        <v>0.34</v>
      </c>
      <c r="L68" s="40">
        <f t="shared" si="19"/>
        <v>0.34</v>
      </c>
      <c r="M68" s="40">
        <f t="shared" si="20"/>
        <v>0.34</v>
      </c>
      <c r="N68" s="40">
        <f t="shared" si="21"/>
        <v>0</v>
      </c>
      <c r="O68" s="40">
        <f t="shared" si="22"/>
        <v>0.34</v>
      </c>
      <c r="P68" s="40">
        <f t="shared" si="23"/>
        <v>0.34</v>
      </c>
      <c r="Q68" s="40">
        <f t="shared" si="24"/>
        <v>0.34</v>
      </c>
      <c r="R68" s="54">
        <f t="shared" si="25"/>
        <v>2</v>
      </c>
      <c r="S68" s="76">
        <f t="shared" si="26"/>
        <v>0.085</v>
      </c>
      <c r="T68" s="203">
        <v>23</v>
      </c>
    </row>
    <row r="69" spans="1:20" ht="22.5" customHeight="1" thickBot="1">
      <c r="A69" s="183" t="s">
        <v>108</v>
      </c>
      <c r="B69" s="184" t="s">
        <v>107</v>
      </c>
      <c r="C69" s="185">
        <v>6</v>
      </c>
      <c r="D69" s="186" t="s">
        <v>59</v>
      </c>
      <c r="E69" s="41">
        <v>0.0667</v>
      </c>
      <c r="F69" s="181">
        <v>0.0667</v>
      </c>
      <c r="G69" s="181">
        <v>0.1067</v>
      </c>
      <c r="H69" s="181">
        <v>0.0467</v>
      </c>
      <c r="I69" s="181"/>
      <c r="J69" s="69"/>
      <c r="K69" s="39">
        <f t="shared" si="18"/>
        <v>0.2201</v>
      </c>
      <c r="L69" s="40">
        <f t="shared" si="19"/>
        <v>0.2201</v>
      </c>
      <c r="M69" s="40">
        <f t="shared" si="20"/>
        <v>0.18009999999999998</v>
      </c>
      <c r="N69" s="40">
        <f t="shared" si="21"/>
        <v>0.24009999999999998</v>
      </c>
      <c r="O69" s="40">
        <f t="shared" si="22"/>
        <v>0.2868</v>
      </c>
      <c r="P69" s="40">
        <f t="shared" si="23"/>
        <v>0.2868</v>
      </c>
      <c r="Q69" s="40">
        <f t="shared" si="24"/>
        <v>0.2868</v>
      </c>
      <c r="R69" s="54">
        <f t="shared" si="25"/>
        <v>2</v>
      </c>
      <c r="S69" s="76">
        <f t="shared" si="26"/>
        <v>0.0717</v>
      </c>
      <c r="T69" s="203">
        <v>24</v>
      </c>
    </row>
    <row r="70" spans="1:20" ht="22.5" customHeight="1" thickBot="1">
      <c r="A70" s="183" t="s">
        <v>75</v>
      </c>
      <c r="B70" s="184" t="s">
        <v>76</v>
      </c>
      <c r="C70" s="187">
        <v>5</v>
      </c>
      <c r="D70" s="8" t="s">
        <v>55</v>
      </c>
      <c r="E70" s="41">
        <v>0.0333</v>
      </c>
      <c r="F70" s="181">
        <v>0</v>
      </c>
      <c r="G70" s="181">
        <v>0.17</v>
      </c>
      <c r="H70" s="181">
        <v>0.04</v>
      </c>
      <c r="I70" s="181"/>
      <c r="J70" s="69"/>
      <c r="K70" s="39">
        <f t="shared" si="18"/>
        <v>0.21000000000000002</v>
      </c>
      <c r="L70" s="40">
        <f t="shared" si="19"/>
        <v>0.24330000000000002</v>
      </c>
      <c r="M70" s="40">
        <f t="shared" si="20"/>
        <v>0.0733</v>
      </c>
      <c r="N70" s="40">
        <f t="shared" si="21"/>
        <v>0.2033</v>
      </c>
      <c r="O70" s="40">
        <f t="shared" si="22"/>
        <v>0.24330000000000002</v>
      </c>
      <c r="P70" s="40">
        <f t="shared" si="23"/>
        <v>0.24330000000000002</v>
      </c>
      <c r="Q70" s="40">
        <f t="shared" si="24"/>
        <v>0.24330000000000002</v>
      </c>
      <c r="R70" s="54">
        <f t="shared" si="25"/>
        <v>2</v>
      </c>
      <c r="S70" s="76">
        <f t="shared" si="26"/>
        <v>0.060825000000000004</v>
      </c>
      <c r="T70" s="203">
        <v>25</v>
      </c>
    </row>
    <row r="71" spans="1:20" ht="22.5" customHeight="1" thickBot="1">
      <c r="A71" s="8" t="s">
        <v>93</v>
      </c>
      <c r="B71" s="3" t="s">
        <v>94</v>
      </c>
      <c r="C71" s="6">
        <v>6</v>
      </c>
      <c r="D71" s="8" t="s">
        <v>59</v>
      </c>
      <c r="E71" s="41">
        <v>0.2</v>
      </c>
      <c r="F71" s="181">
        <v>0.0167</v>
      </c>
      <c r="G71" s="181">
        <v>0</v>
      </c>
      <c r="H71" s="181">
        <v>0</v>
      </c>
      <c r="I71" s="181"/>
      <c r="J71" s="69"/>
      <c r="K71" s="39">
        <f t="shared" si="18"/>
        <v>0.0167</v>
      </c>
      <c r="L71" s="40">
        <f t="shared" si="19"/>
        <v>0.2</v>
      </c>
      <c r="M71" s="40">
        <f t="shared" si="20"/>
        <v>0.2167</v>
      </c>
      <c r="N71" s="40">
        <f t="shared" si="21"/>
        <v>0.2167</v>
      </c>
      <c r="O71" s="40">
        <f t="shared" si="22"/>
        <v>0.2167</v>
      </c>
      <c r="P71" s="40">
        <f t="shared" si="23"/>
        <v>0.2167</v>
      </c>
      <c r="Q71" s="40">
        <f t="shared" si="24"/>
        <v>0.2167</v>
      </c>
      <c r="R71" s="54">
        <f t="shared" si="25"/>
        <v>2</v>
      </c>
      <c r="S71" s="76">
        <f t="shared" si="26"/>
        <v>0.054175</v>
      </c>
      <c r="T71" s="203">
        <v>26</v>
      </c>
    </row>
    <row r="72" spans="1:20" ht="22.5" customHeight="1" thickBot="1">
      <c r="A72" s="8" t="s">
        <v>31</v>
      </c>
      <c r="B72" s="3" t="s">
        <v>78</v>
      </c>
      <c r="C72" s="6">
        <v>4</v>
      </c>
      <c r="D72" s="8" t="s">
        <v>16</v>
      </c>
      <c r="E72" s="41">
        <v>0</v>
      </c>
      <c r="F72" s="181">
        <v>0.2</v>
      </c>
      <c r="G72" s="181">
        <v>0</v>
      </c>
      <c r="H72" s="181">
        <v>0</v>
      </c>
      <c r="I72" s="181"/>
      <c r="J72" s="69"/>
      <c r="K72" s="39">
        <f t="shared" si="18"/>
        <v>0.2</v>
      </c>
      <c r="L72" s="40">
        <f t="shared" si="19"/>
        <v>0</v>
      </c>
      <c r="M72" s="40">
        <f t="shared" si="20"/>
        <v>0.2</v>
      </c>
      <c r="N72" s="40">
        <f t="shared" si="21"/>
        <v>0.2</v>
      </c>
      <c r="O72" s="40">
        <f t="shared" si="22"/>
        <v>0.2</v>
      </c>
      <c r="P72" s="40">
        <f t="shared" si="23"/>
        <v>0.2</v>
      </c>
      <c r="Q72" s="40">
        <f t="shared" si="24"/>
        <v>0.2</v>
      </c>
      <c r="R72" s="54">
        <f t="shared" si="25"/>
        <v>2</v>
      </c>
      <c r="S72" s="76">
        <f t="shared" si="26"/>
        <v>0.05</v>
      </c>
      <c r="T72" s="204">
        <v>27</v>
      </c>
    </row>
    <row r="73" spans="1:20" ht="16.5" thickBot="1">
      <c r="A73" s="8" t="s">
        <v>162</v>
      </c>
      <c r="B73" s="3" t="s">
        <v>163</v>
      </c>
      <c r="C73" s="6">
        <v>6</v>
      </c>
      <c r="D73" s="8" t="s">
        <v>164</v>
      </c>
      <c r="E73" s="41">
        <v>0</v>
      </c>
      <c r="F73" s="181">
        <v>0</v>
      </c>
      <c r="G73" s="181">
        <v>0.14</v>
      </c>
      <c r="H73" s="181" t="s">
        <v>173</v>
      </c>
      <c r="I73" s="181"/>
      <c r="J73" s="69"/>
      <c r="K73" s="39">
        <f t="shared" si="18"/>
        <v>0.14</v>
      </c>
      <c r="L73" s="40">
        <f t="shared" si="19"/>
        <v>0.14</v>
      </c>
      <c r="M73" s="40">
        <f t="shared" si="20"/>
        <v>0</v>
      </c>
      <c r="N73" s="40">
        <f t="shared" si="21"/>
        <v>0.14</v>
      </c>
      <c r="O73" s="40">
        <f t="shared" si="22"/>
        <v>0.14</v>
      </c>
      <c r="P73" s="40">
        <f t="shared" si="23"/>
        <v>0.14</v>
      </c>
      <c r="Q73" s="40">
        <f t="shared" si="24"/>
        <v>0.14</v>
      </c>
      <c r="R73" s="54">
        <f t="shared" si="25"/>
        <v>2</v>
      </c>
      <c r="S73" s="76">
        <f t="shared" si="26"/>
        <v>0.035</v>
      </c>
      <c r="T73" s="204">
        <v>28</v>
      </c>
    </row>
    <row r="74" spans="1:20" ht="23.25" thickBot="1">
      <c r="A74" s="287" t="s">
        <v>53</v>
      </c>
      <c r="B74" s="288" t="s">
        <v>109</v>
      </c>
      <c r="C74" s="6">
        <v>5</v>
      </c>
      <c r="D74" s="8" t="s">
        <v>59</v>
      </c>
      <c r="E74" s="41">
        <v>0.0533</v>
      </c>
      <c r="F74" s="181">
        <v>0</v>
      </c>
      <c r="G74" s="181">
        <v>0.0667</v>
      </c>
      <c r="H74" s="181">
        <v>0</v>
      </c>
      <c r="I74" s="181"/>
      <c r="J74" s="69"/>
      <c r="K74" s="39">
        <f t="shared" si="18"/>
        <v>0.0667</v>
      </c>
      <c r="L74" s="40">
        <f t="shared" si="19"/>
        <v>0.12</v>
      </c>
      <c r="M74" s="40">
        <f t="shared" si="20"/>
        <v>0.0533</v>
      </c>
      <c r="N74" s="40">
        <f t="shared" si="21"/>
        <v>0.12</v>
      </c>
      <c r="O74" s="40">
        <f t="shared" si="22"/>
        <v>0.12</v>
      </c>
      <c r="P74" s="40">
        <f t="shared" si="23"/>
        <v>0.12</v>
      </c>
      <c r="Q74" s="40">
        <f t="shared" si="24"/>
        <v>0.12</v>
      </c>
      <c r="R74" s="54">
        <f t="shared" si="25"/>
        <v>2</v>
      </c>
      <c r="S74" s="76">
        <f t="shared" si="26"/>
        <v>0.03</v>
      </c>
      <c r="T74" s="204">
        <v>29</v>
      </c>
    </row>
    <row r="75" spans="1:20" ht="23.25" thickBot="1">
      <c r="A75" s="287" t="s">
        <v>54</v>
      </c>
      <c r="B75" s="288" t="s">
        <v>86</v>
      </c>
      <c r="C75" s="6">
        <v>6</v>
      </c>
      <c r="D75" s="8" t="s">
        <v>59</v>
      </c>
      <c r="E75" s="41">
        <v>0</v>
      </c>
      <c r="F75" s="181">
        <v>0</v>
      </c>
      <c r="G75" s="181">
        <v>0.0667</v>
      </c>
      <c r="H75" s="181">
        <v>0</v>
      </c>
      <c r="I75" s="181"/>
      <c r="J75" s="69"/>
      <c r="K75" s="39">
        <f t="shared" si="18"/>
        <v>0.0667</v>
      </c>
      <c r="L75" s="40">
        <f t="shared" si="19"/>
        <v>0.0667</v>
      </c>
      <c r="M75" s="40">
        <f t="shared" si="20"/>
        <v>0</v>
      </c>
      <c r="N75" s="40">
        <f t="shared" si="21"/>
        <v>0.0667</v>
      </c>
      <c r="O75" s="40">
        <f t="shared" si="22"/>
        <v>0.0667</v>
      </c>
      <c r="P75" s="40">
        <f t="shared" si="23"/>
        <v>0.0667</v>
      </c>
      <c r="Q75" s="40">
        <f t="shared" si="24"/>
        <v>0.0667</v>
      </c>
      <c r="R75" s="54">
        <f t="shared" si="25"/>
        <v>2</v>
      </c>
      <c r="S75" s="76">
        <f t="shared" si="26"/>
        <v>0.016675</v>
      </c>
      <c r="T75" s="204">
        <v>30</v>
      </c>
    </row>
    <row r="76" spans="1:20" ht="23.25" thickBot="1">
      <c r="A76" s="8" t="s">
        <v>171</v>
      </c>
      <c r="B76" s="3" t="s">
        <v>172</v>
      </c>
      <c r="C76" s="6">
        <v>5</v>
      </c>
      <c r="D76" s="8" t="s">
        <v>164</v>
      </c>
      <c r="E76" s="41">
        <v>0</v>
      </c>
      <c r="F76" s="181">
        <v>0</v>
      </c>
      <c r="G76" s="181">
        <v>0</v>
      </c>
      <c r="H76" s="181">
        <v>0.04</v>
      </c>
      <c r="I76" s="181"/>
      <c r="J76" s="69"/>
      <c r="K76" s="39">
        <f t="shared" si="18"/>
        <v>0.04</v>
      </c>
      <c r="L76" s="40">
        <f t="shared" si="19"/>
        <v>0.04</v>
      </c>
      <c r="M76" s="40">
        <f t="shared" si="20"/>
        <v>0.04</v>
      </c>
      <c r="N76" s="40">
        <f t="shared" si="21"/>
        <v>0</v>
      </c>
      <c r="O76" s="40">
        <f t="shared" si="22"/>
        <v>0.04</v>
      </c>
      <c r="P76" s="40">
        <f t="shared" si="23"/>
        <v>0.04</v>
      </c>
      <c r="Q76" s="40">
        <f t="shared" si="24"/>
        <v>0.04</v>
      </c>
      <c r="R76" s="54">
        <f t="shared" si="25"/>
        <v>2</v>
      </c>
      <c r="S76" s="76">
        <f t="shared" si="26"/>
        <v>0.01</v>
      </c>
      <c r="T76" s="204">
        <v>31</v>
      </c>
    </row>
    <row r="77" spans="1:20" ht="21.75" customHeight="1" thickBot="1">
      <c r="A77" s="8" t="s">
        <v>169</v>
      </c>
      <c r="B77" s="3" t="s">
        <v>170</v>
      </c>
      <c r="C77" s="6">
        <v>4</v>
      </c>
      <c r="D77" s="8" t="s">
        <v>164</v>
      </c>
      <c r="E77" s="41">
        <v>0</v>
      </c>
      <c r="F77" s="181">
        <v>0</v>
      </c>
      <c r="G77" s="181">
        <v>0</v>
      </c>
      <c r="H77" s="181">
        <v>0.0133</v>
      </c>
      <c r="I77" s="181"/>
      <c r="J77" s="69"/>
      <c r="K77" s="39">
        <f t="shared" si="18"/>
        <v>0.0133</v>
      </c>
      <c r="L77" s="40">
        <f t="shared" si="19"/>
        <v>0.0133</v>
      </c>
      <c r="M77" s="40">
        <f t="shared" si="20"/>
        <v>0.0133</v>
      </c>
      <c r="N77" s="40">
        <f t="shared" si="21"/>
        <v>0</v>
      </c>
      <c r="O77" s="40">
        <f t="shared" si="22"/>
        <v>0.0133</v>
      </c>
      <c r="P77" s="40">
        <f t="shared" si="23"/>
        <v>0.0133</v>
      </c>
      <c r="Q77" s="40">
        <f t="shared" si="24"/>
        <v>0.0133</v>
      </c>
      <c r="R77" s="54">
        <f t="shared" si="25"/>
        <v>2</v>
      </c>
      <c r="S77" s="76">
        <f t="shared" si="26"/>
        <v>0.003325</v>
      </c>
      <c r="T77" s="204">
        <v>32</v>
      </c>
    </row>
    <row r="78" spans="1:20" ht="16.5" thickBot="1">
      <c r="A78" s="8" t="s">
        <v>160</v>
      </c>
      <c r="B78" s="3" t="s">
        <v>159</v>
      </c>
      <c r="C78" s="6">
        <v>6</v>
      </c>
      <c r="D78" s="8" t="s">
        <v>149</v>
      </c>
      <c r="E78" s="41">
        <v>0</v>
      </c>
      <c r="F78" s="181">
        <v>0</v>
      </c>
      <c r="G78" s="181">
        <v>0</v>
      </c>
      <c r="H78" s="181">
        <v>0</v>
      </c>
      <c r="I78" s="181"/>
      <c r="J78" s="69"/>
      <c r="K78" s="39">
        <f t="shared" si="18"/>
        <v>0</v>
      </c>
      <c r="L78" s="40">
        <f t="shared" si="19"/>
        <v>0</v>
      </c>
      <c r="M78" s="40">
        <f t="shared" si="20"/>
        <v>0</v>
      </c>
      <c r="N78" s="40">
        <f t="shared" si="21"/>
        <v>0</v>
      </c>
      <c r="O78" s="40">
        <f t="shared" si="22"/>
        <v>0</v>
      </c>
      <c r="P78" s="40">
        <f t="shared" si="23"/>
        <v>0</v>
      </c>
      <c r="Q78" s="40">
        <f t="shared" si="24"/>
        <v>0</v>
      </c>
      <c r="R78" s="54">
        <f t="shared" si="25"/>
        <v>2</v>
      </c>
      <c r="S78" s="76">
        <f t="shared" si="26"/>
        <v>0</v>
      </c>
      <c r="T78" s="204">
        <v>33</v>
      </c>
    </row>
    <row r="79" spans="1:20" ht="22.5">
      <c r="A79" s="8" t="s">
        <v>53</v>
      </c>
      <c r="B79" s="3" t="s">
        <v>167</v>
      </c>
      <c r="C79" s="6">
        <v>6</v>
      </c>
      <c r="D79" s="8" t="s">
        <v>154</v>
      </c>
      <c r="E79" s="41">
        <v>0</v>
      </c>
      <c r="F79" s="181">
        <v>0</v>
      </c>
      <c r="G79" s="181">
        <v>0</v>
      </c>
      <c r="H79" s="181">
        <v>0</v>
      </c>
      <c r="I79" s="181"/>
      <c r="J79" s="69"/>
      <c r="K79" s="39">
        <f t="shared" si="18"/>
        <v>0</v>
      </c>
      <c r="L79" s="40">
        <f t="shared" si="19"/>
        <v>0</v>
      </c>
      <c r="M79" s="40">
        <f t="shared" si="20"/>
        <v>0</v>
      </c>
      <c r="N79" s="40">
        <f t="shared" si="21"/>
        <v>0</v>
      </c>
      <c r="O79" s="40">
        <f t="shared" si="22"/>
        <v>0</v>
      </c>
      <c r="P79" s="40">
        <f t="shared" si="23"/>
        <v>0</v>
      </c>
      <c r="Q79" s="40">
        <f t="shared" si="24"/>
        <v>0</v>
      </c>
      <c r="R79" s="54">
        <f t="shared" si="25"/>
        <v>2</v>
      </c>
      <c r="S79" s="76">
        <f t="shared" si="26"/>
        <v>0</v>
      </c>
      <c r="T79" s="204">
        <v>33</v>
      </c>
    </row>
  </sheetData>
  <sheetProtection/>
  <mergeCells count="3">
    <mergeCell ref="A44:T44"/>
    <mergeCell ref="A1:T1"/>
    <mergeCell ref="A19:T19"/>
  </mergeCells>
  <printOptions horizontalCentered="1" verticalCentered="1"/>
  <pageMargins left="0.07874015748031496" right="0.07874015748031496" top="0.984251968503937" bottom="0.984251968503937" header="0.5118110236220472" footer="0.5118110236220472"/>
  <pageSetup horizontalDpi="600" verticalDpi="600" orientation="portrait" paperSize="9" r:id="rId1"/>
  <ignoredErrors>
    <ignoredError sqref="S1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73"/>
  <sheetViews>
    <sheetView workbookViewId="0" topLeftCell="A1">
      <selection activeCell="I7" sqref="I7"/>
    </sheetView>
  </sheetViews>
  <sheetFormatPr defaultColWidth="9.140625" defaultRowHeight="12.75"/>
  <cols>
    <col min="1" max="1" width="7.7109375" style="1" customWidth="1"/>
    <col min="2" max="2" width="9.7109375" style="1" customWidth="1"/>
    <col min="3" max="3" width="4.140625" style="1" customWidth="1"/>
    <col min="4" max="4" width="12.421875" style="1" customWidth="1"/>
    <col min="5" max="5" width="8.28125" style="1" customWidth="1"/>
    <col min="6" max="6" width="8.421875" style="1" customWidth="1"/>
    <col min="7" max="7" width="8.57421875" style="1" customWidth="1"/>
    <col min="8" max="8" width="8.140625" style="1" customWidth="1"/>
    <col min="9" max="9" width="9.140625" style="1" customWidth="1"/>
    <col min="10" max="10" width="8.421875" style="1" customWidth="1"/>
    <col min="11" max="15" width="4.00390625" style="1" customWidth="1"/>
    <col min="16" max="16" width="10.28125" style="2" customWidth="1"/>
    <col min="17" max="17" width="9.57421875" style="2" customWidth="1"/>
    <col min="18" max="18" width="10.00390625" style="2" customWidth="1"/>
    <col min="19" max="19" width="10.8515625" style="2" customWidth="1"/>
    <col min="20" max="16384" width="9.140625" style="1" customWidth="1"/>
  </cols>
  <sheetData>
    <row r="1" spans="1:21" ht="38.25" customHeight="1" thickBot="1">
      <c r="A1" s="304" t="s">
        <v>129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9"/>
      <c r="S1" s="78"/>
      <c r="T1" s="78"/>
      <c r="U1" s="79"/>
    </row>
    <row r="2" spans="1:19" ht="51" customHeight="1" thickBot="1">
      <c r="A2" s="154" t="s">
        <v>0</v>
      </c>
      <c r="B2" s="155" t="s">
        <v>1</v>
      </c>
      <c r="C2" s="156" t="s">
        <v>32</v>
      </c>
      <c r="D2" s="152" t="s">
        <v>2</v>
      </c>
      <c r="E2" s="157" t="s">
        <v>3</v>
      </c>
      <c r="F2" s="157" t="s">
        <v>4</v>
      </c>
      <c r="G2" s="157" t="s">
        <v>5</v>
      </c>
      <c r="H2" s="158" t="s">
        <v>6</v>
      </c>
      <c r="I2" s="152" t="s">
        <v>7</v>
      </c>
      <c r="J2" s="153" t="s">
        <v>8</v>
      </c>
      <c r="K2" s="217" t="s">
        <v>98</v>
      </c>
      <c r="L2" s="217" t="s">
        <v>99</v>
      </c>
      <c r="M2" s="217" t="s">
        <v>100</v>
      </c>
      <c r="N2" s="217" t="s">
        <v>101</v>
      </c>
      <c r="O2" s="159" t="s">
        <v>102</v>
      </c>
      <c r="P2" s="160" t="s">
        <v>103</v>
      </c>
      <c r="Q2" s="161" t="s">
        <v>125</v>
      </c>
      <c r="R2" s="133" t="s">
        <v>105</v>
      </c>
      <c r="S2" s="37"/>
    </row>
    <row r="3" spans="1:19" ht="25.5" customHeight="1">
      <c r="A3" s="50" t="s">
        <v>22</v>
      </c>
      <c r="B3" s="51" t="s">
        <v>23</v>
      </c>
      <c r="C3" s="52">
        <v>4</v>
      </c>
      <c r="D3" s="50" t="s">
        <v>24</v>
      </c>
      <c r="E3" s="51" t="s">
        <v>25</v>
      </c>
      <c r="F3" s="51" t="s">
        <v>26</v>
      </c>
      <c r="G3" s="51" t="s">
        <v>14</v>
      </c>
      <c r="H3" s="52" t="s">
        <v>15</v>
      </c>
      <c r="I3" s="50" t="s">
        <v>27</v>
      </c>
      <c r="J3" s="80" t="s">
        <v>23</v>
      </c>
      <c r="K3" s="100">
        <v>20</v>
      </c>
      <c r="L3" s="53">
        <v>40</v>
      </c>
      <c r="M3" s="53">
        <v>60</v>
      </c>
      <c r="N3" s="53">
        <v>0</v>
      </c>
      <c r="O3" s="136">
        <v>0</v>
      </c>
      <c r="P3" s="81">
        <f aca="true" t="shared" si="0" ref="P3:P15">SUM(K3:N3)</f>
        <v>120</v>
      </c>
      <c r="Q3" s="82">
        <f aca="true" t="shared" si="1" ref="Q3:Q15">P3*100/200/100</f>
        <v>0.6</v>
      </c>
      <c r="R3" s="83">
        <v>1</v>
      </c>
      <c r="S3" s="84"/>
    </row>
    <row r="4" spans="1:19" ht="25.5" customHeight="1">
      <c r="A4" s="10" t="s">
        <v>47</v>
      </c>
      <c r="B4" s="7" t="s">
        <v>48</v>
      </c>
      <c r="C4" s="12">
        <v>5</v>
      </c>
      <c r="D4" s="10" t="s">
        <v>9</v>
      </c>
      <c r="E4" s="7" t="s">
        <v>10</v>
      </c>
      <c r="F4" s="7" t="s">
        <v>11</v>
      </c>
      <c r="G4" s="254"/>
      <c r="H4" s="12" t="s">
        <v>30</v>
      </c>
      <c r="I4" s="10" t="s">
        <v>51</v>
      </c>
      <c r="J4" s="11" t="s">
        <v>52</v>
      </c>
      <c r="K4" s="103">
        <v>20</v>
      </c>
      <c r="L4" s="55">
        <v>40</v>
      </c>
      <c r="M4" s="55">
        <v>60</v>
      </c>
      <c r="N4" s="55">
        <v>0</v>
      </c>
      <c r="O4" s="137">
        <v>100</v>
      </c>
      <c r="P4" s="85">
        <f t="shared" si="0"/>
        <v>120</v>
      </c>
      <c r="Q4" s="86">
        <f t="shared" si="1"/>
        <v>0.6</v>
      </c>
      <c r="R4" s="45">
        <v>1</v>
      </c>
      <c r="S4" s="84"/>
    </row>
    <row r="5" spans="1:19" ht="25.5" customHeight="1">
      <c r="A5" s="10" t="s">
        <v>49</v>
      </c>
      <c r="B5" s="7" t="s">
        <v>74</v>
      </c>
      <c r="C5" s="12">
        <v>5</v>
      </c>
      <c r="D5" s="10" t="s">
        <v>9</v>
      </c>
      <c r="E5" s="7" t="s">
        <v>10</v>
      </c>
      <c r="F5" s="7" t="s">
        <v>11</v>
      </c>
      <c r="G5" s="7"/>
      <c r="H5" s="12"/>
      <c r="I5" s="10" t="s">
        <v>51</v>
      </c>
      <c r="J5" s="11" t="s">
        <v>52</v>
      </c>
      <c r="K5" s="103">
        <v>20</v>
      </c>
      <c r="L5" s="55">
        <v>40</v>
      </c>
      <c r="M5" s="55">
        <v>60</v>
      </c>
      <c r="N5" s="55">
        <v>0</v>
      </c>
      <c r="O5" s="137">
        <v>0</v>
      </c>
      <c r="P5" s="85">
        <f t="shared" si="0"/>
        <v>120</v>
      </c>
      <c r="Q5" s="86">
        <f t="shared" si="1"/>
        <v>0.6</v>
      </c>
      <c r="R5" s="45">
        <v>1</v>
      </c>
      <c r="S5" s="84"/>
    </row>
    <row r="6" spans="1:19" ht="25.5" customHeight="1">
      <c r="A6" s="10" t="s">
        <v>56</v>
      </c>
      <c r="B6" s="7" t="s">
        <v>30</v>
      </c>
      <c r="C6" s="12">
        <v>5</v>
      </c>
      <c r="D6" s="10" t="s">
        <v>28</v>
      </c>
      <c r="E6" s="7" t="s">
        <v>29</v>
      </c>
      <c r="F6" s="7" t="s">
        <v>30</v>
      </c>
      <c r="G6" s="7"/>
      <c r="H6" s="12"/>
      <c r="I6" s="10" t="s">
        <v>29</v>
      </c>
      <c r="J6" s="11" t="s">
        <v>30</v>
      </c>
      <c r="K6" s="103">
        <v>20</v>
      </c>
      <c r="L6" s="55">
        <v>40</v>
      </c>
      <c r="M6" s="55">
        <v>60</v>
      </c>
      <c r="N6" s="55">
        <v>0</v>
      </c>
      <c r="O6" s="137">
        <v>50</v>
      </c>
      <c r="P6" s="85">
        <f t="shared" si="0"/>
        <v>120</v>
      </c>
      <c r="Q6" s="86">
        <f t="shared" si="1"/>
        <v>0.6</v>
      </c>
      <c r="R6" s="45">
        <v>1</v>
      </c>
      <c r="S6" s="84"/>
    </row>
    <row r="7" spans="1:19" ht="25.5" customHeight="1">
      <c r="A7" s="10" t="s">
        <v>63</v>
      </c>
      <c r="B7" s="7" t="s">
        <v>64</v>
      </c>
      <c r="C7" s="12">
        <v>5</v>
      </c>
      <c r="D7" s="10" t="s">
        <v>80</v>
      </c>
      <c r="E7" s="7" t="s">
        <v>10</v>
      </c>
      <c r="F7" s="7" t="s">
        <v>11</v>
      </c>
      <c r="G7" s="7"/>
      <c r="H7" s="12"/>
      <c r="I7" s="10" t="s">
        <v>63</v>
      </c>
      <c r="J7" s="11" t="s">
        <v>64</v>
      </c>
      <c r="K7" s="103">
        <v>20</v>
      </c>
      <c r="L7" s="55">
        <v>40</v>
      </c>
      <c r="M7" s="55">
        <v>60</v>
      </c>
      <c r="N7" s="55">
        <v>0</v>
      </c>
      <c r="O7" s="137">
        <v>100</v>
      </c>
      <c r="P7" s="85">
        <f t="shared" si="0"/>
        <v>120</v>
      </c>
      <c r="Q7" s="86">
        <f t="shared" si="1"/>
        <v>0.6</v>
      </c>
      <c r="R7" s="45">
        <v>1</v>
      </c>
      <c r="S7" s="84"/>
    </row>
    <row r="8" spans="1:19" ht="25.5" customHeight="1">
      <c r="A8" s="8" t="s">
        <v>72</v>
      </c>
      <c r="B8" s="3" t="s">
        <v>73</v>
      </c>
      <c r="C8" s="6">
        <v>5</v>
      </c>
      <c r="D8" s="8" t="s">
        <v>16</v>
      </c>
      <c r="E8" s="3" t="s">
        <v>10</v>
      </c>
      <c r="F8" s="3" t="s">
        <v>11</v>
      </c>
      <c r="G8" s="3"/>
      <c r="H8" s="6"/>
      <c r="I8" s="8" t="s">
        <v>10</v>
      </c>
      <c r="J8" s="9" t="s">
        <v>11</v>
      </c>
      <c r="K8" s="103">
        <v>20</v>
      </c>
      <c r="L8" s="55">
        <v>40</v>
      </c>
      <c r="M8" s="55">
        <v>60</v>
      </c>
      <c r="N8" s="55">
        <v>0</v>
      </c>
      <c r="O8" s="137">
        <v>0</v>
      </c>
      <c r="P8" s="85">
        <f t="shared" si="0"/>
        <v>120</v>
      </c>
      <c r="Q8" s="86">
        <f t="shared" si="1"/>
        <v>0.6</v>
      </c>
      <c r="R8" s="45">
        <v>1</v>
      </c>
      <c r="S8" s="84"/>
    </row>
    <row r="9" spans="1:19" ht="25.5" customHeight="1">
      <c r="A9" s="8" t="s">
        <v>25</v>
      </c>
      <c r="B9" s="3" t="s">
        <v>71</v>
      </c>
      <c r="C9" s="6">
        <v>5</v>
      </c>
      <c r="D9" s="8" t="s">
        <v>16</v>
      </c>
      <c r="E9" s="3" t="s">
        <v>10</v>
      </c>
      <c r="F9" s="3" t="s">
        <v>11</v>
      </c>
      <c r="G9" s="3"/>
      <c r="H9" s="6"/>
      <c r="I9" s="8" t="s">
        <v>10</v>
      </c>
      <c r="J9" s="9" t="s">
        <v>11</v>
      </c>
      <c r="K9" s="103">
        <v>20</v>
      </c>
      <c r="L9" s="55">
        <v>40</v>
      </c>
      <c r="M9" s="55">
        <v>60</v>
      </c>
      <c r="N9" s="55">
        <v>0</v>
      </c>
      <c r="O9" s="137">
        <v>0</v>
      </c>
      <c r="P9" s="85">
        <f t="shared" si="0"/>
        <v>120</v>
      </c>
      <c r="Q9" s="86">
        <f t="shared" si="1"/>
        <v>0.6</v>
      </c>
      <c r="R9" s="45">
        <v>1</v>
      </c>
      <c r="S9" s="84"/>
    </row>
    <row r="10" spans="1:19" ht="25.5" customHeight="1">
      <c r="A10" s="10" t="s">
        <v>21</v>
      </c>
      <c r="B10" s="7" t="s">
        <v>50</v>
      </c>
      <c r="C10" s="12">
        <v>5</v>
      </c>
      <c r="D10" s="10" t="s">
        <v>55</v>
      </c>
      <c r="E10" s="7" t="s">
        <v>10</v>
      </c>
      <c r="F10" s="7" t="s">
        <v>11</v>
      </c>
      <c r="G10" s="7" t="s">
        <v>29</v>
      </c>
      <c r="H10" s="12" t="s">
        <v>30</v>
      </c>
      <c r="I10" s="10" t="s">
        <v>20</v>
      </c>
      <c r="J10" s="11" t="s">
        <v>17</v>
      </c>
      <c r="K10" s="103">
        <v>20</v>
      </c>
      <c r="L10" s="55">
        <v>20</v>
      </c>
      <c r="M10" s="55">
        <v>60</v>
      </c>
      <c r="N10" s="55">
        <v>0</v>
      </c>
      <c r="O10" s="137">
        <v>0</v>
      </c>
      <c r="P10" s="85">
        <f t="shared" si="0"/>
        <v>100</v>
      </c>
      <c r="Q10" s="86">
        <f t="shared" si="1"/>
        <v>0.5</v>
      </c>
      <c r="R10" s="45">
        <v>8</v>
      </c>
      <c r="S10" s="84"/>
    </row>
    <row r="11" spans="1:19" ht="25.5" customHeight="1">
      <c r="A11" s="10" t="s">
        <v>49</v>
      </c>
      <c r="B11" s="7" t="s">
        <v>79</v>
      </c>
      <c r="C11" s="12">
        <v>5</v>
      </c>
      <c r="D11" s="10" t="s">
        <v>28</v>
      </c>
      <c r="E11" s="7" t="s">
        <v>29</v>
      </c>
      <c r="F11" s="7" t="s">
        <v>30</v>
      </c>
      <c r="G11" s="7"/>
      <c r="H11" s="12"/>
      <c r="I11" s="10" t="s">
        <v>29</v>
      </c>
      <c r="J11" s="11" t="s">
        <v>30</v>
      </c>
      <c r="K11" s="103">
        <v>20</v>
      </c>
      <c r="L11" s="55">
        <v>40</v>
      </c>
      <c r="M11" s="55">
        <v>30</v>
      </c>
      <c r="N11" s="55">
        <v>0</v>
      </c>
      <c r="O11" s="137">
        <v>0</v>
      </c>
      <c r="P11" s="85">
        <f t="shared" si="0"/>
        <v>90</v>
      </c>
      <c r="Q11" s="86">
        <f t="shared" si="1"/>
        <v>0.45</v>
      </c>
      <c r="R11" s="45">
        <v>9</v>
      </c>
      <c r="S11" s="84"/>
    </row>
    <row r="12" spans="1:19" ht="25.5" customHeight="1">
      <c r="A12" s="8" t="s">
        <v>53</v>
      </c>
      <c r="B12" s="3" t="s">
        <v>109</v>
      </c>
      <c r="C12" s="6">
        <v>5</v>
      </c>
      <c r="D12" s="8" t="s">
        <v>59</v>
      </c>
      <c r="E12" s="3" t="s">
        <v>60</v>
      </c>
      <c r="F12" s="3" t="s">
        <v>61</v>
      </c>
      <c r="G12" s="3"/>
      <c r="H12" s="6"/>
      <c r="I12" s="8" t="s">
        <v>60</v>
      </c>
      <c r="J12" s="9" t="s">
        <v>61</v>
      </c>
      <c r="K12" s="103">
        <v>10</v>
      </c>
      <c r="L12" s="55">
        <v>0</v>
      </c>
      <c r="M12" s="55">
        <v>6</v>
      </c>
      <c r="N12" s="55">
        <v>0</v>
      </c>
      <c r="O12" s="137">
        <v>0</v>
      </c>
      <c r="P12" s="85">
        <f t="shared" si="0"/>
        <v>16</v>
      </c>
      <c r="Q12" s="86">
        <f t="shared" si="1"/>
        <v>0.08</v>
      </c>
      <c r="R12" s="45">
        <v>10</v>
      </c>
      <c r="S12" s="84"/>
    </row>
    <row r="13" spans="1:19" ht="25.5" customHeight="1" thickBot="1">
      <c r="A13" s="10" t="s">
        <v>75</v>
      </c>
      <c r="B13" s="7" t="s">
        <v>76</v>
      </c>
      <c r="C13" s="12">
        <v>5</v>
      </c>
      <c r="D13" s="10" t="s">
        <v>55</v>
      </c>
      <c r="E13" s="7" t="s">
        <v>18</v>
      </c>
      <c r="F13" s="7" t="s">
        <v>19</v>
      </c>
      <c r="G13" s="7" t="s">
        <v>14</v>
      </c>
      <c r="H13" s="12" t="s">
        <v>15</v>
      </c>
      <c r="I13" s="10" t="s">
        <v>20</v>
      </c>
      <c r="J13" s="11" t="s">
        <v>17</v>
      </c>
      <c r="K13" s="103">
        <v>10</v>
      </c>
      <c r="L13" s="55">
        <v>0</v>
      </c>
      <c r="M13" s="55">
        <v>0</v>
      </c>
      <c r="N13" s="55">
        <v>0</v>
      </c>
      <c r="O13" s="137">
        <v>0</v>
      </c>
      <c r="P13" s="85">
        <f t="shared" si="0"/>
        <v>10</v>
      </c>
      <c r="Q13" s="86">
        <f t="shared" si="1"/>
        <v>0.05</v>
      </c>
      <c r="R13" s="45">
        <v>11</v>
      </c>
      <c r="S13" s="84"/>
    </row>
    <row r="14" spans="1:19" ht="25.5" customHeight="1" hidden="1">
      <c r="A14" s="13"/>
      <c r="B14" s="4"/>
      <c r="C14" s="5"/>
      <c r="D14" s="8"/>
      <c r="E14" s="3"/>
      <c r="F14" s="3"/>
      <c r="G14" s="3"/>
      <c r="H14" s="6"/>
      <c r="I14" s="8"/>
      <c r="J14" s="9"/>
      <c r="K14" s="87"/>
      <c r="L14" s="88"/>
      <c r="M14" s="88"/>
      <c r="N14" s="88"/>
      <c r="O14" s="118"/>
      <c r="P14" s="85">
        <f t="shared" si="0"/>
        <v>0</v>
      </c>
      <c r="Q14" s="86">
        <f t="shared" si="1"/>
        <v>0</v>
      </c>
      <c r="R14" s="45"/>
      <c r="S14" s="84"/>
    </row>
    <row r="15" spans="1:19" ht="25.5" customHeight="1" hidden="1">
      <c r="A15" s="205"/>
      <c r="B15" s="206"/>
      <c r="C15" s="207"/>
      <c r="D15" s="8"/>
      <c r="E15" s="3"/>
      <c r="F15" s="3"/>
      <c r="G15" s="3"/>
      <c r="H15" s="6"/>
      <c r="I15" s="8"/>
      <c r="J15" s="9"/>
      <c r="K15" s="208"/>
      <c r="L15" s="209"/>
      <c r="M15" s="209"/>
      <c r="N15" s="209"/>
      <c r="O15" s="210"/>
      <c r="P15" s="85">
        <f t="shared" si="0"/>
        <v>0</v>
      </c>
      <c r="Q15" s="86">
        <f t="shared" si="1"/>
        <v>0</v>
      </c>
      <c r="R15" s="45"/>
      <c r="S15" s="84"/>
    </row>
    <row r="16" spans="1:19" ht="25.5" customHeight="1" hidden="1" thickBot="1">
      <c r="A16" s="110" t="s">
        <v>31</v>
      </c>
      <c r="B16" s="111" t="s">
        <v>78</v>
      </c>
      <c r="C16" s="112">
        <v>5</v>
      </c>
      <c r="D16" s="113" t="s">
        <v>16</v>
      </c>
      <c r="E16" s="111" t="s">
        <v>10</v>
      </c>
      <c r="F16" s="111" t="s">
        <v>11</v>
      </c>
      <c r="G16" s="111"/>
      <c r="H16" s="114"/>
      <c r="I16" s="110" t="s">
        <v>10</v>
      </c>
      <c r="J16" s="112" t="s">
        <v>11</v>
      </c>
      <c r="K16" s="115"/>
      <c r="L16" s="116"/>
      <c r="M16" s="116"/>
      <c r="N16" s="116"/>
      <c r="O16" s="117"/>
      <c r="P16" s="320"/>
      <c r="Q16" s="321"/>
      <c r="R16" s="322"/>
      <c r="S16" s="84"/>
    </row>
    <row r="17" spans="1:19" ht="25.5" customHeight="1" hidden="1" thickBot="1">
      <c r="A17" s="15" t="s">
        <v>81</v>
      </c>
      <c r="B17" s="16" t="s">
        <v>82</v>
      </c>
      <c r="C17" s="17">
        <v>5</v>
      </c>
      <c r="D17" s="18" t="s">
        <v>59</v>
      </c>
      <c r="E17" s="16" t="s">
        <v>60</v>
      </c>
      <c r="F17" s="16" t="s">
        <v>61</v>
      </c>
      <c r="G17" s="16"/>
      <c r="H17" s="19"/>
      <c r="I17" s="15" t="s">
        <v>60</v>
      </c>
      <c r="J17" s="17" t="s">
        <v>61</v>
      </c>
      <c r="K17" s="106"/>
      <c r="L17" s="107"/>
      <c r="M17" s="107"/>
      <c r="N17" s="107"/>
      <c r="O17" s="108"/>
      <c r="P17" s="320"/>
      <c r="Q17" s="321"/>
      <c r="R17" s="322"/>
      <c r="S17" s="84"/>
    </row>
    <row r="18" spans="1:19" ht="25.5" customHeight="1" hidden="1" thickBot="1">
      <c r="A18" s="211" t="s">
        <v>83</v>
      </c>
      <c r="B18" s="213" t="s">
        <v>84</v>
      </c>
      <c r="C18" s="212">
        <v>5</v>
      </c>
      <c r="D18" s="214" t="s">
        <v>59</v>
      </c>
      <c r="E18" s="213" t="s">
        <v>60</v>
      </c>
      <c r="F18" s="213" t="s">
        <v>61</v>
      </c>
      <c r="G18" s="213"/>
      <c r="H18" s="215"/>
      <c r="I18" s="211" t="s">
        <v>60</v>
      </c>
      <c r="J18" s="212" t="s">
        <v>61</v>
      </c>
      <c r="K18" s="89"/>
      <c r="L18" s="65"/>
      <c r="M18" s="65"/>
      <c r="N18" s="65"/>
      <c r="O18" s="66"/>
      <c r="P18" s="320"/>
      <c r="Q18" s="321"/>
      <c r="R18" s="322"/>
      <c r="S18" s="48"/>
    </row>
    <row r="19" spans="1:19" s="90" customFormat="1" ht="12.75" customHeight="1" hidden="1" thickBo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7"/>
      <c r="L19" s="47"/>
      <c r="M19" s="47"/>
      <c r="N19" s="47"/>
      <c r="O19" s="47"/>
      <c r="P19" s="48"/>
      <c r="Q19" s="48"/>
      <c r="R19" s="48"/>
      <c r="S19" s="48"/>
    </row>
    <row r="20" spans="1:20" s="79" customFormat="1" ht="39.75" customHeight="1" thickBot="1">
      <c r="A20" s="304" t="s">
        <v>130</v>
      </c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9"/>
      <c r="S20" s="91"/>
      <c r="T20" s="91"/>
    </row>
    <row r="21" spans="1:19" ht="51" customHeight="1" thickBot="1">
      <c r="A21" s="154" t="s">
        <v>0</v>
      </c>
      <c r="B21" s="155" t="s">
        <v>1</v>
      </c>
      <c r="C21" s="162" t="s">
        <v>32</v>
      </c>
      <c r="D21" s="163" t="s">
        <v>2</v>
      </c>
      <c r="E21" s="155" t="s">
        <v>3</v>
      </c>
      <c r="F21" s="155" t="s">
        <v>4</v>
      </c>
      <c r="G21" s="155" t="s">
        <v>5</v>
      </c>
      <c r="H21" s="156" t="s">
        <v>6</v>
      </c>
      <c r="I21" s="154" t="s">
        <v>7</v>
      </c>
      <c r="J21" s="172" t="s">
        <v>8</v>
      </c>
      <c r="K21" s="159" t="s">
        <v>98</v>
      </c>
      <c r="L21" s="217" t="s">
        <v>99</v>
      </c>
      <c r="M21" s="217" t="s">
        <v>100</v>
      </c>
      <c r="N21" s="217" t="s">
        <v>101</v>
      </c>
      <c r="O21" s="217" t="s">
        <v>102</v>
      </c>
      <c r="P21" s="160" t="s">
        <v>103</v>
      </c>
      <c r="Q21" s="161" t="s">
        <v>125</v>
      </c>
      <c r="R21" s="92" t="s">
        <v>105</v>
      </c>
      <c r="S21" s="37"/>
    </row>
    <row r="22" spans="1:19" ht="25.5" customHeight="1">
      <c r="A22" s="71" t="s">
        <v>40</v>
      </c>
      <c r="B22" s="72" t="s">
        <v>41</v>
      </c>
      <c r="C22" s="73">
        <v>6</v>
      </c>
      <c r="D22" s="71" t="s">
        <v>16</v>
      </c>
      <c r="E22" s="72" t="s">
        <v>10</v>
      </c>
      <c r="F22" s="72" t="s">
        <v>11</v>
      </c>
      <c r="G22" s="72"/>
      <c r="H22" s="73"/>
      <c r="I22" s="71" t="s">
        <v>10</v>
      </c>
      <c r="J22" s="197" t="s">
        <v>11</v>
      </c>
      <c r="K22" s="169">
        <v>20</v>
      </c>
      <c r="L22" s="53">
        <v>40</v>
      </c>
      <c r="M22" s="53">
        <v>60</v>
      </c>
      <c r="N22" s="53">
        <v>5</v>
      </c>
      <c r="O22" s="128">
        <v>100</v>
      </c>
      <c r="P22" s="125">
        <f aca="true" t="shared" si="2" ref="P22:P35">SUM(L22:O22)</f>
        <v>205</v>
      </c>
      <c r="Q22" s="94">
        <f aca="true" t="shared" si="3" ref="Q22:Q35">P22*100/280/100</f>
        <v>0.7321428571428571</v>
      </c>
      <c r="R22" s="95">
        <v>1</v>
      </c>
      <c r="S22" s="84"/>
    </row>
    <row r="23" spans="1:19" ht="25.5" customHeight="1">
      <c r="A23" s="10" t="s">
        <v>57</v>
      </c>
      <c r="B23" s="7" t="s">
        <v>58</v>
      </c>
      <c r="C23" s="12">
        <v>6</v>
      </c>
      <c r="D23" s="10" t="s">
        <v>28</v>
      </c>
      <c r="E23" s="7" t="s">
        <v>29</v>
      </c>
      <c r="F23" s="7" t="s">
        <v>30</v>
      </c>
      <c r="G23" s="7"/>
      <c r="H23" s="12"/>
      <c r="I23" s="10" t="s">
        <v>29</v>
      </c>
      <c r="J23" s="11" t="s">
        <v>30</v>
      </c>
      <c r="K23" s="170">
        <v>20</v>
      </c>
      <c r="L23" s="55">
        <v>40</v>
      </c>
      <c r="M23" s="55">
        <v>60</v>
      </c>
      <c r="N23" s="55">
        <v>0</v>
      </c>
      <c r="O23" s="129">
        <v>90</v>
      </c>
      <c r="P23" s="130">
        <f t="shared" si="2"/>
        <v>190</v>
      </c>
      <c r="Q23" s="97">
        <f t="shared" si="3"/>
        <v>0.6785714285714286</v>
      </c>
      <c r="R23" s="98">
        <v>2</v>
      </c>
      <c r="S23" s="84"/>
    </row>
    <row r="24" spans="1:19" ht="25.5" customHeight="1">
      <c r="A24" s="8" t="s">
        <v>33</v>
      </c>
      <c r="B24" s="3" t="s">
        <v>34</v>
      </c>
      <c r="C24" s="6">
        <v>6</v>
      </c>
      <c r="D24" s="8" t="s">
        <v>35</v>
      </c>
      <c r="E24" s="3" t="s">
        <v>36</v>
      </c>
      <c r="F24" s="3" t="s">
        <v>37</v>
      </c>
      <c r="G24" s="3"/>
      <c r="H24" s="6"/>
      <c r="I24" s="8" t="s">
        <v>36</v>
      </c>
      <c r="J24" s="9" t="s">
        <v>37</v>
      </c>
      <c r="K24" s="170">
        <v>20</v>
      </c>
      <c r="L24" s="55">
        <v>40</v>
      </c>
      <c r="M24" s="55">
        <v>60</v>
      </c>
      <c r="N24" s="55">
        <v>0</v>
      </c>
      <c r="O24" s="129">
        <v>90</v>
      </c>
      <c r="P24" s="130">
        <f t="shared" si="2"/>
        <v>190</v>
      </c>
      <c r="Q24" s="97">
        <f t="shared" si="3"/>
        <v>0.6785714285714286</v>
      </c>
      <c r="R24" s="98">
        <v>2</v>
      </c>
      <c r="S24" s="84"/>
    </row>
    <row r="25" spans="1:19" ht="25.5" customHeight="1">
      <c r="A25" s="10" t="s">
        <v>43</v>
      </c>
      <c r="B25" s="7" t="s">
        <v>44</v>
      </c>
      <c r="C25" s="12">
        <v>6</v>
      </c>
      <c r="D25" s="10" t="s">
        <v>9</v>
      </c>
      <c r="E25" s="7" t="s">
        <v>10</v>
      </c>
      <c r="F25" s="7" t="s">
        <v>11</v>
      </c>
      <c r="G25" s="7"/>
      <c r="H25" s="12"/>
      <c r="I25" s="10" t="s">
        <v>45</v>
      </c>
      <c r="J25" s="11" t="s">
        <v>46</v>
      </c>
      <c r="K25" s="170">
        <v>20</v>
      </c>
      <c r="L25" s="55">
        <v>40</v>
      </c>
      <c r="M25" s="55">
        <v>60</v>
      </c>
      <c r="N25" s="55">
        <v>0</v>
      </c>
      <c r="O25" s="129">
        <v>90</v>
      </c>
      <c r="P25" s="130">
        <f t="shared" si="2"/>
        <v>190</v>
      </c>
      <c r="Q25" s="97">
        <f t="shared" si="3"/>
        <v>0.6785714285714286</v>
      </c>
      <c r="R25" s="98">
        <v>2</v>
      </c>
      <c r="S25" s="84"/>
    </row>
    <row r="26" spans="1:19" ht="25.5" customHeight="1">
      <c r="A26" s="8" t="s">
        <v>65</v>
      </c>
      <c r="B26" s="3" t="s">
        <v>85</v>
      </c>
      <c r="C26" s="6">
        <v>6</v>
      </c>
      <c r="D26" s="8" t="s">
        <v>59</v>
      </c>
      <c r="E26" s="3" t="s">
        <v>60</v>
      </c>
      <c r="F26" s="3" t="s">
        <v>61</v>
      </c>
      <c r="G26" s="3"/>
      <c r="H26" s="6"/>
      <c r="I26" s="8" t="s">
        <v>60</v>
      </c>
      <c r="J26" s="9" t="s">
        <v>61</v>
      </c>
      <c r="K26" s="170">
        <v>0</v>
      </c>
      <c r="L26" s="55">
        <v>40</v>
      </c>
      <c r="M26" s="55">
        <v>60</v>
      </c>
      <c r="N26" s="55">
        <v>0</v>
      </c>
      <c r="O26" s="129">
        <v>0</v>
      </c>
      <c r="P26" s="130">
        <f t="shared" si="2"/>
        <v>100</v>
      </c>
      <c r="Q26" s="97">
        <f t="shared" si="3"/>
        <v>0.35714285714285715</v>
      </c>
      <c r="R26" s="98">
        <v>5</v>
      </c>
      <c r="S26" s="84"/>
    </row>
    <row r="27" spans="1:19" ht="25.5" customHeight="1">
      <c r="A27" s="8" t="s">
        <v>91</v>
      </c>
      <c r="B27" s="3" t="s">
        <v>92</v>
      </c>
      <c r="C27" s="6">
        <v>6</v>
      </c>
      <c r="D27" s="8" t="s">
        <v>59</v>
      </c>
      <c r="E27" s="3" t="s">
        <v>60</v>
      </c>
      <c r="F27" s="3" t="s">
        <v>61</v>
      </c>
      <c r="G27" s="3"/>
      <c r="H27" s="6"/>
      <c r="I27" s="8" t="s">
        <v>60</v>
      </c>
      <c r="J27" s="9" t="s">
        <v>61</v>
      </c>
      <c r="K27" s="170">
        <v>20</v>
      </c>
      <c r="L27" s="55">
        <v>40</v>
      </c>
      <c r="M27" s="55">
        <v>60</v>
      </c>
      <c r="N27" s="55">
        <v>0</v>
      </c>
      <c r="O27" s="129">
        <v>0</v>
      </c>
      <c r="P27" s="130">
        <f t="shared" si="2"/>
        <v>100</v>
      </c>
      <c r="Q27" s="97">
        <f t="shared" si="3"/>
        <v>0.35714285714285715</v>
      </c>
      <c r="R27" s="98">
        <v>5</v>
      </c>
      <c r="S27" s="84"/>
    </row>
    <row r="28" spans="1:19" ht="25.5" customHeight="1">
      <c r="A28" s="10" t="s">
        <v>77</v>
      </c>
      <c r="B28" s="7" t="s">
        <v>23</v>
      </c>
      <c r="C28" s="12">
        <v>6</v>
      </c>
      <c r="D28" s="10" t="s">
        <v>24</v>
      </c>
      <c r="E28" s="7" t="s">
        <v>25</v>
      </c>
      <c r="F28" s="7" t="s">
        <v>26</v>
      </c>
      <c r="G28" s="7" t="s">
        <v>14</v>
      </c>
      <c r="H28" s="12" t="s">
        <v>15</v>
      </c>
      <c r="I28" s="10" t="s">
        <v>27</v>
      </c>
      <c r="J28" s="11" t="s">
        <v>23</v>
      </c>
      <c r="K28" s="170">
        <v>10</v>
      </c>
      <c r="L28" s="55">
        <v>40</v>
      </c>
      <c r="M28" s="55">
        <v>60</v>
      </c>
      <c r="N28" s="55">
        <v>0</v>
      </c>
      <c r="O28" s="129">
        <v>0</v>
      </c>
      <c r="P28" s="130">
        <f t="shared" si="2"/>
        <v>100</v>
      </c>
      <c r="Q28" s="97">
        <f t="shared" si="3"/>
        <v>0.35714285714285715</v>
      </c>
      <c r="R28" s="98">
        <v>5</v>
      </c>
      <c r="S28" s="84"/>
    </row>
    <row r="29" spans="1:19" ht="25.5" customHeight="1">
      <c r="A29" s="8" t="s">
        <v>62</v>
      </c>
      <c r="B29" s="3" t="s">
        <v>96</v>
      </c>
      <c r="C29" s="6">
        <v>6</v>
      </c>
      <c r="D29" s="8" t="s">
        <v>97</v>
      </c>
      <c r="E29" s="3" t="s">
        <v>12</v>
      </c>
      <c r="F29" s="3" t="s">
        <v>13</v>
      </c>
      <c r="G29" s="3"/>
      <c r="H29" s="6"/>
      <c r="I29" s="8" t="s">
        <v>62</v>
      </c>
      <c r="J29" s="9" t="s">
        <v>96</v>
      </c>
      <c r="K29" s="170">
        <v>10</v>
      </c>
      <c r="L29" s="55">
        <v>20</v>
      </c>
      <c r="M29" s="55">
        <v>60</v>
      </c>
      <c r="N29" s="55">
        <v>0</v>
      </c>
      <c r="O29" s="129">
        <v>0</v>
      </c>
      <c r="P29" s="130">
        <f t="shared" si="2"/>
        <v>80</v>
      </c>
      <c r="Q29" s="97">
        <f t="shared" si="3"/>
        <v>0.28571428571428575</v>
      </c>
      <c r="R29" s="98">
        <v>8</v>
      </c>
      <c r="S29" s="84"/>
    </row>
    <row r="30" spans="1:19" ht="25.5" customHeight="1">
      <c r="A30" s="8" t="s">
        <v>38</v>
      </c>
      <c r="B30" s="3" t="s">
        <v>39</v>
      </c>
      <c r="C30" s="6">
        <v>6</v>
      </c>
      <c r="D30" s="8" t="s">
        <v>35</v>
      </c>
      <c r="E30" s="3" t="s">
        <v>36</v>
      </c>
      <c r="F30" s="3" t="s">
        <v>37</v>
      </c>
      <c r="G30" s="3"/>
      <c r="H30" s="6"/>
      <c r="I30" s="8" t="s">
        <v>36</v>
      </c>
      <c r="J30" s="9" t="s">
        <v>37</v>
      </c>
      <c r="K30" s="170">
        <v>10</v>
      </c>
      <c r="L30" s="55">
        <v>20</v>
      </c>
      <c r="M30" s="55">
        <v>60</v>
      </c>
      <c r="N30" s="55">
        <v>0</v>
      </c>
      <c r="O30" s="129">
        <v>0</v>
      </c>
      <c r="P30" s="130">
        <f t="shared" si="2"/>
        <v>80</v>
      </c>
      <c r="Q30" s="97">
        <f t="shared" si="3"/>
        <v>0.28571428571428575</v>
      </c>
      <c r="R30" s="98">
        <v>8</v>
      </c>
      <c r="S30" s="84"/>
    </row>
    <row r="31" spans="1:19" ht="25.5" customHeight="1">
      <c r="A31" s="8" t="s">
        <v>93</v>
      </c>
      <c r="B31" s="3" t="s">
        <v>94</v>
      </c>
      <c r="C31" s="6">
        <v>6</v>
      </c>
      <c r="D31" s="8" t="s">
        <v>59</v>
      </c>
      <c r="E31" s="3" t="s">
        <v>60</v>
      </c>
      <c r="F31" s="3" t="s">
        <v>61</v>
      </c>
      <c r="G31" s="3"/>
      <c r="H31" s="6"/>
      <c r="I31" s="8" t="s">
        <v>60</v>
      </c>
      <c r="J31" s="9" t="s">
        <v>61</v>
      </c>
      <c r="K31" s="170">
        <v>20</v>
      </c>
      <c r="L31" s="55">
        <v>40</v>
      </c>
      <c r="M31" s="55">
        <v>0</v>
      </c>
      <c r="N31" s="55">
        <v>0</v>
      </c>
      <c r="O31" s="129">
        <v>0</v>
      </c>
      <c r="P31" s="130">
        <f t="shared" si="2"/>
        <v>40</v>
      </c>
      <c r="Q31" s="97">
        <f t="shared" si="3"/>
        <v>0.14285714285714288</v>
      </c>
      <c r="R31" s="98">
        <v>10</v>
      </c>
      <c r="S31" s="84"/>
    </row>
    <row r="32" spans="1:19" ht="25.5" customHeight="1">
      <c r="A32" s="8" t="s">
        <v>42</v>
      </c>
      <c r="B32" s="3" t="s">
        <v>95</v>
      </c>
      <c r="C32" s="6">
        <v>6</v>
      </c>
      <c r="D32" s="8" t="s">
        <v>59</v>
      </c>
      <c r="E32" s="3" t="s">
        <v>60</v>
      </c>
      <c r="F32" s="3" t="s">
        <v>61</v>
      </c>
      <c r="G32" s="3"/>
      <c r="H32" s="6"/>
      <c r="I32" s="8" t="s">
        <v>60</v>
      </c>
      <c r="J32" s="9" t="s">
        <v>61</v>
      </c>
      <c r="K32" s="170">
        <v>20</v>
      </c>
      <c r="L32" s="55">
        <v>40</v>
      </c>
      <c r="M32" s="55">
        <v>0</v>
      </c>
      <c r="N32" s="55">
        <v>0</v>
      </c>
      <c r="O32" s="129">
        <v>0</v>
      </c>
      <c r="P32" s="130">
        <f t="shared" si="2"/>
        <v>40</v>
      </c>
      <c r="Q32" s="97">
        <f t="shared" si="3"/>
        <v>0.14285714285714288</v>
      </c>
      <c r="R32" s="98">
        <v>10</v>
      </c>
      <c r="S32" s="84"/>
    </row>
    <row r="33" spans="1:19" ht="25.5" customHeight="1" thickBot="1">
      <c r="A33" s="8" t="s">
        <v>108</v>
      </c>
      <c r="B33" s="3" t="s">
        <v>107</v>
      </c>
      <c r="C33" s="6">
        <v>6</v>
      </c>
      <c r="D33" s="8" t="s">
        <v>59</v>
      </c>
      <c r="E33" s="3" t="s">
        <v>60</v>
      </c>
      <c r="F33" s="3" t="s">
        <v>61</v>
      </c>
      <c r="G33" s="3"/>
      <c r="H33" s="6"/>
      <c r="I33" s="8" t="s">
        <v>60</v>
      </c>
      <c r="J33" s="9" t="s">
        <v>61</v>
      </c>
      <c r="K33" s="170">
        <v>20</v>
      </c>
      <c r="L33" s="55">
        <v>0</v>
      </c>
      <c r="M33" s="55">
        <v>0</v>
      </c>
      <c r="N33" s="55">
        <v>0</v>
      </c>
      <c r="O33" s="129">
        <v>0</v>
      </c>
      <c r="P33" s="130">
        <f t="shared" si="2"/>
        <v>0</v>
      </c>
      <c r="Q33" s="97">
        <f t="shared" si="3"/>
        <v>0</v>
      </c>
      <c r="R33" s="98">
        <v>12</v>
      </c>
      <c r="S33" s="84"/>
    </row>
    <row r="34" spans="1:19" ht="25.5" customHeight="1" hidden="1">
      <c r="A34" s="8"/>
      <c r="B34" s="3"/>
      <c r="C34" s="6"/>
      <c r="D34" s="8"/>
      <c r="E34" s="3"/>
      <c r="F34" s="3"/>
      <c r="G34" s="3"/>
      <c r="H34" s="6"/>
      <c r="I34" s="8"/>
      <c r="J34" s="9"/>
      <c r="K34" s="170"/>
      <c r="L34" s="55"/>
      <c r="M34" s="55"/>
      <c r="N34" s="55"/>
      <c r="O34" s="129"/>
      <c r="P34" s="130">
        <f t="shared" si="2"/>
        <v>0</v>
      </c>
      <c r="Q34" s="97">
        <f t="shared" si="3"/>
        <v>0</v>
      </c>
      <c r="R34" s="98"/>
      <c r="S34" s="84"/>
    </row>
    <row r="35" spans="1:19" ht="25.5" customHeight="1" hidden="1">
      <c r="A35" s="8"/>
      <c r="B35" s="3"/>
      <c r="C35" s="6"/>
      <c r="D35" s="8"/>
      <c r="E35" s="3"/>
      <c r="F35" s="3"/>
      <c r="G35" s="3"/>
      <c r="H35" s="6"/>
      <c r="I35" s="8"/>
      <c r="J35" s="9"/>
      <c r="K35" s="170"/>
      <c r="L35" s="55"/>
      <c r="M35" s="55"/>
      <c r="N35" s="55"/>
      <c r="O35" s="129"/>
      <c r="P35" s="130">
        <f t="shared" si="2"/>
        <v>0</v>
      </c>
      <c r="Q35" s="97">
        <f t="shared" si="3"/>
        <v>0</v>
      </c>
      <c r="R35" s="119"/>
      <c r="S35" s="84"/>
    </row>
    <row r="36" spans="1:19" ht="25.5" customHeight="1" hidden="1">
      <c r="A36" s="110" t="s">
        <v>10</v>
      </c>
      <c r="B36" s="111" t="s">
        <v>70</v>
      </c>
      <c r="C36" s="112">
        <v>6</v>
      </c>
      <c r="D36" s="113" t="s">
        <v>67</v>
      </c>
      <c r="E36" s="111" t="s">
        <v>68</v>
      </c>
      <c r="F36" s="111" t="s">
        <v>69</v>
      </c>
      <c r="G36" s="111"/>
      <c r="H36" s="114"/>
      <c r="I36" s="110" t="s">
        <v>65</v>
      </c>
      <c r="J36" s="112" t="s">
        <v>66</v>
      </c>
      <c r="K36" s="216"/>
      <c r="L36" s="126"/>
      <c r="M36" s="126"/>
      <c r="N36" s="126"/>
      <c r="O36" s="127"/>
      <c r="P36" s="309"/>
      <c r="Q36" s="310"/>
      <c r="R36" s="311"/>
      <c r="S36" s="84"/>
    </row>
    <row r="37" spans="1:19" ht="25.5" customHeight="1" hidden="1">
      <c r="A37" s="20" t="s">
        <v>54</v>
      </c>
      <c r="B37" s="21" t="s">
        <v>86</v>
      </c>
      <c r="C37" s="22">
        <v>6</v>
      </c>
      <c r="D37" s="23" t="s">
        <v>59</v>
      </c>
      <c r="E37" s="21" t="s">
        <v>60</v>
      </c>
      <c r="F37" s="21" t="s">
        <v>61</v>
      </c>
      <c r="G37" s="21"/>
      <c r="H37" s="24"/>
      <c r="I37" s="20" t="s">
        <v>60</v>
      </c>
      <c r="J37" s="22" t="s">
        <v>61</v>
      </c>
      <c r="K37" s="171"/>
      <c r="L37" s="120"/>
      <c r="M37" s="120"/>
      <c r="N37" s="120"/>
      <c r="O37" s="121"/>
      <c r="P37" s="309"/>
      <c r="Q37" s="310"/>
      <c r="R37" s="311"/>
      <c r="S37" s="84"/>
    </row>
    <row r="38" spans="1:19" ht="22.5" customHeight="1" hidden="1">
      <c r="A38" s="20" t="s">
        <v>87</v>
      </c>
      <c r="B38" s="21" t="s">
        <v>88</v>
      </c>
      <c r="C38" s="22">
        <v>6</v>
      </c>
      <c r="D38" s="23" t="s">
        <v>59</v>
      </c>
      <c r="E38" s="21" t="s">
        <v>60</v>
      </c>
      <c r="F38" s="21" t="s">
        <v>61</v>
      </c>
      <c r="G38" s="21"/>
      <c r="H38" s="24"/>
      <c r="I38" s="20" t="s">
        <v>60</v>
      </c>
      <c r="J38" s="22" t="s">
        <v>61</v>
      </c>
      <c r="K38" s="58"/>
      <c r="L38" s="59"/>
      <c r="M38" s="59"/>
      <c r="N38" s="59"/>
      <c r="O38" s="122"/>
      <c r="P38" s="309"/>
      <c r="Q38" s="310"/>
      <c r="R38" s="311"/>
      <c r="S38" s="48"/>
    </row>
    <row r="39" spans="1:19" ht="22.5" customHeight="1" hidden="1">
      <c r="A39" s="20" t="s">
        <v>89</v>
      </c>
      <c r="B39" s="21" t="s">
        <v>82</v>
      </c>
      <c r="C39" s="22">
        <v>6</v>
      </c>
      <c r="D39" s="23" t="s">
        <v>59</v>
      </c>
      <c r="E39" s="21" t="s">
        <v>60</v>
      </c>
      <c r="F39" s="21" t="s">
        <v>61</v>
      </c>
      <c r="G39" s="21"/>
      <c r="H39" s="24"/>
      <c r="I39" s="20" t="s">
        <v>60</v>
      </c>
      <c r="J39" s="22" t="s">
        <v>61</v>
      </c>
      <c r="K39" s="61"/>
      <c r="L39" s="62"/>
      <c r="M39" s="62"/>
      <c r="N39" s="62"/>
      <c r="O39" s="123"/>
      <c r="P39" s="312"/>
      <c r="Q39" s="313"/>
      <c r="R39" s="314"/>
      <c r="S39" s="48"/>
    </row>
    <row r="40" spans="1:19" ht="22.5" customHeight="1" hidden="1" thickBot="1">
      <c r="A40" s="164" t="s">
        <v>89</v>
      </c>
      <c r="B40" s="165" t="s">
        <v>90</v>
      </c>
      <c r="C40" s="166">
        <v>6</v>
      </c>
      <c r="D40" s="167" t="s">
        <v>59</v>
      </c>
      <c r="E40" s="165" t="s">
        <v>60</v>
      </c>
      <c r="F40" s="165" t="s">
        <v>61</v>
      </c>
      <c r="G40" s="165"/>
      <c r="H40" s="168"/>
      <c r="I40" s="164" t="s">
        <v>60</v>
      </c>
      <c r="J40" s="166" t="s">
        <v>61</v>
      </c>
      <c r="K40" s="64"/>
      <c r="L40" s="65"/>
      <c r="M40" s="65"/>
      <c r="N40" s="65"/>
      <c r="O40" s="124"/>
      <c r="P40" s="315"/>
      <c r="Q40" s="316"/>
      <c r="R40" s="317"/>
      <c r="S40" s="48"/>
    </row>
    <row r="41" spans="1:19" s="79" customFormat="1" ht="15.75" customHeight="1" hidden="1" thickBo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7"/>
      <c r="L41" s="47"/>
      <c r="M41" s="47"/>
      <c r="N41" s="47"/>
      <c r="O41" s="47"/>
      <c r="P41" s="48"/>
      <c r="Q41" s="48"/>
      <c r="R41" s="48"/>
      <c r="S41" s="48"/>
    </row>
    <row r="42" spans="1:22" s="79" customFormat="1" ht="47.25" customHeight="1" thickBot="1">
      <c r="A42" s="304" t="s">
        <v>131</v>
      </c>
      <c r="B42" s="318"/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9"/>
      <c r="S42" s="91"/>
      <c r="T42" s="91"/>
      <c r="U42" s="90"/>
      <c r="V42" s="90"/>
    </row>
    <row r="43" spans="1:19" s="79" customFormat="1" ht="60.75" customHeight="1" thickBot="1">
      <c r="A43" s="154" t="s">
        <v>0</v>
      </c>
      <c r="B43" s="155" t="s">
        <v>1</v>
      </c>
      <c r="C43" s="162" t="s">
        <v>32</v>
      </c>
      <c r="D43" s="163" t="s">
        <v>2</v>
      </c>
      <c r="E43" s="155" t="s">
        <v>3</v>
      </c>
      <c r="F43" s="155" t="s">
        <v>4</v>
      </c>
      <c r="G43" s="155" t="s">
        <v>5</v>
      </c>
      <c r="H43" s="156" t="s">
        <v>6</v>
      </c>
      <c r="I43" s="154" t="s">
        <v>7</v>
      </c>
      <c r="J43" s="172" t="s">
        <v>8</v>
      </c>
      <c r="K43" s="217" t="s">
        <v>98</v>
      </c>
      <c r="L43" s="217" t="s">
        <v>99</v>
      </c>
      <c r="M43" s="217" t="s">
        <v>100</v>
      </c>
      <c r="N43" s="217" t="s">
        <v>101</v>
      </c>
      <c r="O43" s="218" t="s">
        <v>102</v>
      </c>
      <c r="P43" s="219" t="s">
        <v>104</v>
      </c>
      <c r="Q43" s="133" t="s">
        <v>125</v>
      </c>
      <c r="R43" s="133" t="s">
        <v>106</v>
      </c>
      <c r="S43" s="34"/>
    </row>
    <row r="44" spans="1:19" s="79" customFormat="1" ht="25.5" customHeight="1">
      <c r="A44" s="71" t="s">
        <v>40</v>
      </c>
      <c r="B44" s="72" t="s">
        <v>41</v>
      </c>
      <c r="C44" s="73">
        <v>6</v>
      </c>
      <c r="D44" s="71" t="s">
        <v>16</v>
      </c>
      <c r="E44" s="72" t="s">
        <v>10</v>
      </c>
      <c r="F44" s="72" t="s">
        <v>11</v>
      </c>
      <c r="G44" s="72"/>
      <c r="H44" s="73"/>
      <c r="I44" s="71" t="s">
        <v>10</v>
      </c>
      <c r="J44" s="197" t="s">
        <v>11</v>
      </c>
      <c r="K44" s="173">
        <v>20</v>
      </c>
      <c r="L44" s="53">
        <v>40</v>
      </c>
      <c r="M44" s="53">
        <v>60</v>
      </c>
      <c r="N44" s="53">
        <v>5</v>
      </c>
      <c r="O44" s="93">
        <v>100</v>
      </c>
      <c r="P44" s="101">
        <f aca="true" t="shared" si="4" ref="P44:P72">SUM(K44:O44)</f>
        <v>225</v>
      </c>
      <c r="Q44" s="131">
        <f aca="true" t="shared" si="5" ref="Q44:Q72">P44*100/300/100</f>
        <v>0.75</v>
      </c>
      <c r="R44" s="151">
        <v>1</v>
      </c>
      <c r="S44" s="102"/>
    </row>
    <row r="45" spans="1:19" s="79" customFormat="1" ht="25.5" customHeight="1">
      <c r="A45" s="10" t="s">
        <v>47</v>
      </c>
      <c r="B45" s="7" t="s">
        <v>48</v>
      </c>
      <c r="C45" s="12">
        <v>5</v>
      </c>
      <c r="D45" s="10" t="s">
        <v>9</v>
      </c>
      <c r="E45" s="7" t="s">
        <v>10</v>
      </c>
      <c r="F45" s="7" t="s">
        <v>11</v>
      </c>
      <c r="G45" s="7" t="s">
        <v>29</v>
      </c>
      <c r="H45" s="12" t="s">
        <v>30</v>
      </c>
      <c r="I45" s="10" t="s">
        <v>51</v>
      </c>
      <c r="J45" s="11" t="s">
        <v>52</v>
      </c>
      <c r="K45" s="174">
        <v>20</v>
      </c>
      <c r="L45" s="55">
        <v>40</v>
      </c>
      <c r="M45" s="55">
        <v>60</v>
      </c>
      <c r="N45" s="55">
        <v>0</v>
      </c>
      <c r="O45" s="96">
        <v>100</v>
      </c>
      <c r="P45" s="104">
        <f t="shared" si="4"/>
        <v>220</v>
      </c>
      <c r="Q45" s="132">
        <f t="shared" si="5"/>
        <v>0.7333333333333333</v>
      </c>
      <c r="R45" s="14">
        <v>2</v>
      </c>
      <c r="S45" s="102"/>
    </row>
    <row r="46" spans="1:19" s="79" customFormat="1" ht="25.5" customHeight="1">
      <c r="A46" s="10" t="s">
        <v>63</v>
      </c>
      <c r="B46" s="7" t="s">
        <v>64</v>
      </c>
      <c r="C46" s="12">
        <v>5</v>
      </c>
      <c r="D46" s="10" t="s">
        <v>80</v>
      </c>
      <c r="E46" s="7" t="s">
        <v>10</v>
      </c>
      <c r="F46" s="7" t="s">
        <v>11</v>
      </c>
      <c r="G46" s="7"/>
      <c r="H46" s="12"/>
      <c r="I46" s="10" t="s">
        <v>63</v>
      </c>
      <c r="J46" s="11" t="s">
        <v>64</v>
      </c>
      <c r="K46" s="174">
        <v>20</v>
      </c>
      <c r="L46" s="55">
        <v>40</v>
      </c>
      <c r="M46" s="55">
        <v>60</v>
      </c>
      <c r="N46" s="55">
        <v>0</v>
      </c>
      <c r="O46" s="96">
        <v>100</v>
      </c>
      <c r="P46" s="104">
        <f t="shared" si="4"/>
        <v>220</v>
      </c>
      <c r="Q46" s="132">
        <f t="shared" si="5"/>
        <v>0.7333333333333333</v>
      </c>
      <c r="R46" s="14">
        <v>2</v>
      </c>
      <c r="S46" s="102"/>
    </row>
    <row r="47" spans="1:19" s="79" customFormat="1" ht="25.5" customHeight="1">
      <c r="A47" s="10" t="s">
        <v>57</v>
      </c>
      <c r="B47" s="7" t="s">
        <v>58</v>
      </c>
      <c r="C47" s="12">
        <v>6</v>
      </c>
      <c r="D47" s="10" t="s">
        <v>28</v>
      </c>
      <c r="E47" s="7" t="s">
        <v>29</v>
      </c>
      <c r="F47" s="7" t="s">
        <v>30</v>
      </c>
      <c r="G47" s="7"/>
      <c r="H47" s="12"/>
      <c r="I47" s="10" t="s">
        <v>29</v>
      </c>
      <c r="J47" s="11" t="s">
        <v>30</v>
      </c>
      <c r="K47" s="174">
        <v>20</v>
      </c>
      <c r="L47" s="55">
        <v>40</v>
      </c>
      <c r="M47" s="55">
        <v>60</v>
      </c>
      <c r="N47" s="55">
        <v>0</v>
      </c>
      <c r="O47" s="96">
        <v>90</v>
      </c>
      <c r="P47" s="104">
        <f t="shared" si="4"/>
        <v>210</v>
      </c>
      <c r="Q47" s="132">
        <f t="shared" si="5"/>
        <v>0.7</v>
      </c>
      <c r="R47" s="14">
        <v>4</v>
      </c>
      <c r="S47" s="102"/>
    </row>
    <row r="48" spans="1:19" s="79" customFormat="1" ht="25.5" customHeight="1">
      <c r="A48" s="8" t="s">
        <v>33</v>
      </c>
      <c r="B48" s="3" t="s">
        <v>34</v>
      </c>
      <c r="C48" s="6">
        <v>6</v>
      </c>
      <c r="D48" s="8" t="s">
        <v>35</v>
      </c>
      <c r="E48" s="3" t="s">
        <v>36</v>
      </c>
      <c r="F48" s="3" t="s">
        <v>37</v>
      </c>
      <c r="G48" s="3"/>
      <c r="H48" s="6"/>
      <c r="I48" s="8" t="s">
        <v>36</v>
      </c>
      <c r="J48" s="9" t="s">
        <v>37</v>
      </c>
      <c r="K48" s="174">
        <v>20</v>
      </c>
      <c r="L48" s="55">
        <v>40</v>
      </c>
      <c r="M48" s="55">
        <v>60</v>
      </c>
      <c r="N48" s="55">
        <v>0</v>
      </c>
      <c r="O48" s="96">
        <v>90</v>
      </c>
      <c r="P48" s="104">
        <f t="shared" si="4"/>
        <v>210</v>
      </c>
      <c r="Q48" s="132">
        <f t="shared" si="5"/>
        <v>0.7</v>
      </c>
      <c r="R48" s="14">
        <v>4</v>
      </c>
      <c r="S48" s="102"/>
    </row>
    <row r="49" spans="1:19" s="79" customFormat="1" ht="25.5" customHeight="1">
      <c r="A49" s="10" t="s">
        <v>43</v>
      </c>
      <c r="B49" s="7" t="s">
        <v>44</v>
      </c>
      <c r="C49" s="12">
        <v>6</v>
      </c>
      <c r="D49" s="10" t="s">
        <v>9</v>
      </c>
      <c r="E49" s="7" t="s">
        <v>10</v>
      </c>
      <c r="F49" s="7" t="s">
        <v>11</v>
      </c>
      <c r="G49" s="7"/>
      <c r="H49" s="12"/>
      <c r="I49" s="10" t="s">
        <v>45</v>
      </c>
      <c r="J49" s="11" t="s">
        <v>46</v>
      </c>
      <c r="K49" s="174">
        <v>20</v>
      </c>
      <c r="L49" s="55">
        <v>40</v>
      </c>
      <c r="M49" s="55">
        <v>60</v>
      </c>
      <c r="N49" s="55">
        <v>0</v>
      </c>
      <c r="O49" s="96">
        <v>90</v>
      </c>
      <c r="P49" s="104">
        <f t="shared" si="4"/>
        <v>210</v>
      </c>
      <c r="Q49" s="132">
        <f t="shared" si="5"/>
        <v>0.7</v>
      </c>
      <c r="R49" s="14">
        <v>4</v>
      </c>
      <c r="S49" s="102"/>
    </row>
    <row r="50" spans="1:19" s="79" customFormat="1" ht="25.5" customHeight="1">
      <c r="A50" s="10" t="s">
        <v>56</v>
      </c>
      <c r="B50" s="7" t="s">
        <v>30</v>
      </c>
      <c r="C50" s="12">
        <v>5</v>
      </c>
      <c r="D50" s="10" t="s">
        <v>28</v>
      </c>
      <c r="E50" s="7" t="s">
        <v>29</v>
      </c>
      <c r="F50" s="7" t="s">
        <v>30</v>
      </c>
      <c r="G50" s="7"/>
      <c r="H50" s="12"/>
      <c r="I50" s="10" t="s">
        <v>29</v>
      </c>
      <c r="J50" s="11" t="s">
        <v>30</v>
      </c>
      <c r="K50" s="174">
        <v>20</v>
      </c>
      <c r="L50" s="55">
        <v>40</v>
      </c>
      <c r="M50" s="55">
        <v>60</v>
      </c>
      <c r="N50" s="55">
        <v>0</v>
      </c>
      <c r="O50" s="96">
        <v>50</v>
      </c>
      <c r="P50" s="104">
        <f t="shared" si="4"/>
        <v>170</v>
      </c>
      <c r="Q50" s="132">
        <f t="shared" si="5"/>
        <v>0.5666666666666667</v>
      </c>
      <c r="R50" s="14">
        <v>7</v>
      </c>
      <c r="S50" s="102"/>
    </row>
    <row r="51" spans="1:19" s="79" customFormat="1" ht="25.5" customHeight="1">
      <c r="A51" s="8" t="s">
        <v>22</v>
      </c>
      <c r="B51" s="3" t="s">
        <v>23</v>
      </c>
      <c r="C51" s="6">
        <v>4</v>
      </c>
      <c r="D51" s="8" t="s">
        <v>24</v>
      </c>
      <c r="E51" s="3" t="s">
        <v>25</v>
      </c>
      <c r="F51" s="3" t="s">
        <v>26</v>
      </c>
      <c r="G51" s="3" t="s">
        <v>14</v>
      </c>
      <c r="H51" s="6" t="s">
        <v>15</v>
      </c>
      <c r="I51" s="8" t="s">
        <v>27</v>
      </c>
      <c r="J51" s="9" t="s">
        <v>23</v>
      </c>
      <c r="K51" s="174">
        <v>20</v>
      </c>
      <c r="L51" s="55">
        <v>40</v>
      </c>
      <c r="M51" s="55">
        <v>60</v>
      </c>
      <c r="N51" s="55">
        <v>0</v>
      </c>
      <c r="O51" s="96">
        <v>0</v>
      </c>
      <c r="P51" s="104">
        <f t="shared" si="4"/>
        <v>120</v>
      </c>
      <c r="Q51" s="132">
        <f t="shared" si="5"/>
        <v>0.4</v>
      </c>
      <c r="R51" s="14">
        <v>8</v>
      </c>
      <c r="S51" s="102"/>
    </row>
    <row r="52" spans="1:19" s="79" customFormat="1" ht="25.5" customHeight="1">
      <c r="A52" s="10" t="s">
        <v>49</v>
      </c>
      <c r="B52" s="7" t="s">
        <v>74</v>
      </c>
      <c r="C52" s="12">
        <v>5</v>
      </c>
      <c r="D52" s="10" t="s">
        <v>9</v>
      </c>
      <c r="E52" s="7" t="s">
        <v>10</v>
      </c>
      <c r="F52" s="7" t="s">
        <v>11</v>
      </c>
      <c r="G52" s="7"/>
      <c r="H52" s="12"/>
      <c r="I52" s="10" t="s">
        <v>51</v>
      </c>
      <c r="J52" s="11" t="s">
        <v>52</v>
      </c>
      <c r="K52" s="174">
        <v>20</v>
      </c>
      <c r="L52" s="55">
        <v>40</v>
      </c>
      <c r="M52" s="55">
        <v>60</v>
      </c>
      <c r="N52" s="55">
        <v>0</v>
      </c>
      <c r="O52" s="96">
        <v>0</v>
      </c>
      <c r="P52" s="104">
        <f t="shared" si="4"/>
        <v>120</v>
      </c>
      <c r="Q52" s="132">
        <f t="shared" si="5"/>
        <v>0.4</v>
      </c>
      <c r="R52" s="14">
        <v>8</v>
      </c>
      <c r="S52" s="102"/>
    </row>
    <row r="53" spans="1:19" s="79" customFormat="1" ht="25.5" customHeight="1">
      <c r="A53" s="8" t="s">
        <v>72</v>
      </c>
      <c r="B53" s="3" t="s">
        <v>73</v>
      </c>
      <c r="C53" s="6">
        <v>5</v>
      </c>
      <c r="D53" s="8" t="s">
        <v>16</v>
      </c>
      <c r="E53" s="3" t="s">
        <v>10</v>
      </c>
      <c r="F53" s="3" t="s">
        <v>11</v>
      </c>
      <c r="G53" s="3"/>
      <c r="H53" s="6"/>
      <c r="I53" s="8" t="s">
        <v>10</v>
      </c>
      <c r="J53" s="9" t="s">
        <v>11</v>
      </c>
      <c r="K53" s="174">
        <v>20</v>
      </c>
      <c r="L53" s="55">
        <v>40</v>
      </c>
      <c r="M53" s="55">
        <v>60</v>
      </c>
      <c r="N53" s="55">
        <v>0</v>
      </c>
      <c r="O53" s="96">
        <v>0</v>
      </c>
      <c r="P53" s="104">
        <f t="shared" si="4"/>
        <v>120</v>
      </c>
      <c r="Q53" s="132">
        <f t="shared" si="5"/>
        <v>0.4</v>
      </c>
      <c r="R53" s="14">
        <v>8</v>
      </c>
      <c r="S53" s="102"/>
    </row>
    <row r="54" spans="1:19" s="79" customFormat="1" ht="25.5" customHeight="1">
      <c r="A54" s="8" t="s">
        <v>25</v>
      </c>
      <c r="B54" s="3" t="s">
        <v>71</v>
      </c>
      <c r="C54" s="6">
        <v>5</v>
      </c>
      <c r="D54" s="8" t="s">
        <v>16</v>
      </c>
      <c r="E54" s="3" t="s">
        <v>10</v>
      </c>
      <c r="F54" s="3" t="s">
        <v>11</v>
      </c>
      <c r="G54" s="3"/>
      <c r="H54" s="6"/>
      <c r="I54" s="8" t="s">
        <v>10</v>
      </c>
      <c r="J54" s="9" t="s">
        <v>11</v>
      </c>
      <c r="K54" s="174">
        <v>20</v>
      </c>
      <c r="L54" s="55">
        <v>40</v>
      </c>
      <c r="M54" s="55">
        <v>60</v>
      </c>
      <c r="N54" s="55">
        <v>0</v>
      </c>
      <c r="O54" s="96">
        <v>0</v>
      </c>
      <c r="P54" s="104">
        <f t="shared" si="4"/>
        <v>120</v>
      </c>
      <c r="Q54" s="132">
        <f t="shared" si="5"/>
        <v>0.4</v>
      </c>
      <c r="R54" s="14">
        <v>8</v>
      </c>
      <c r="S54" s="102"/>
    </row>
    <row r="55" spans="1:19" s="79" customFormat="1" ht="25.5" customHeight="1">
      <c r="A55" s="8" t="s">
        <v>91</v>
      </c>
      <c r="B55" s="3" t="s">
        <v>92</v>
      </c>
      <c r="C55" s="6">
        <v>6</v>
      </c>
      <c r="D55" s="8" t="s">
        <v>59</v>
      </c>
      <c r="E55" s="3" t="s">
        <v>60</v>
      </c>
      <c r="F55" s="3" t="s">
        <v>61</v>
      </c>
      <c r="G55" s="3"/>
      <c r="H55" s="6"/>
      <c r="I55" s="8" t="s">
        <v>60</v>
      </c>
      <c r="J55" s="9" t="s">
        <v>61</v>
      </c>
      <c r="K55" s="174">
        <v>20</v>
      </c>
      <c r="L55" s="55">
        <v>40</v>
      </c>
      <c r="M55" s="55">
        <v>60</v>
      </c>
      <c r="N55" s="55">
        <v>0</v>
      </c>
      <c r="O55" s="96">
        <v>0</v>
      </c>
      <c r="P55" s="104">
        <f t="shared" si="4"/>
        <v>120</v>
      </c>
      <c r="Q55" s="132">
        <f t="shared" si="5"/>
        <v>0.4</v>
      </c>
      <c r="R55" s="14">
        <v>12</v>
      </c>
      <c r="S55" s="102"/>
    </row>
    <row r="56" spans="1:19" s="79" customFormat="1" ht="25.5" customHeight="1">
      <c r="A56" s="10" t="s">
        <v>77</v>
      </c>
      <c r="B56" s="7" t="s">
        <v>23</v>
      </c>
      <c r="C56" s="12">
        <v>6</v>
      </c>
      <c r="D56" s="10" t="s">
        <v>24</v>
      </c>
      <c r="E56" s="7" t="s">
        <v>25</v>
      </c>
      <c r="F56" s="7" t="s">
        <v>26</v>
      </c>
      <c r="G56" s="7" t="s">
        <v>14</v>
      </c>
      <c r="H56" s="12" t="s">
        <v>15</v>
      </c>
      <c r="I56" s="10" t="s">
        <v>27</v>
      </c>
      <c r="J56" s="11" t="s">
        <v>23</v>
      </c>
      <c r="K56" s="174">
        <v>10</v>
      </c>
      <c r="L56" s="55">
        <v>40</v>
      </c>
      <c r="M56" s="55">
        <v>60</v>
      </c>
      <c r="N56" s="55">
        <v>0</v>
      </c>
      <c r="O56" s="96">
        <v>0</v>
      </c>
      <c r="P56" s="104">
        <f t="shared" si="4"/>
        <v>110</v>
      </c>
      <c r="Q56" s="132">
        <f t="shared" si="5"/>
        <v>0.36666666666666664</v>
      </c>
      <c r="R56" s="14">
        <v>13</v>
      </c>
      <c r="S56" s="102"/>
    </row>
    <row r="57" spans="1:19" s="79" customFormat="1" ht="25.5" customHeight="1">
      <c r="A57" s="10" t="s">
        <v>21</v>
      </c>
      <c r="B57" s="7" t="s">
        <v>50</v>
      </c>
      <c r="C57" s="12">
        <v>5</v>
      </c>
      <c r="D57" s="10" t="s">
        <v>55</v>
      </c>
      <c r="E57" s="7" t="s">
        <v>10</v>
      </c>
      <c r="F57" s="7" t="s">
        <v>11</v>
      </c>
      <c r="G57" s="7" t="s">
        <v>29</v>
      </c>
      <c r="H57" s="12" t="s">
        <v>30</v>
      </c>
      <c r="I57" s="10" t="s">
        <v>20</v>
      </c>
      <c r="J57" s="11" t="s">
        <v>17</v>
      </c>
      <c r="K57" s="174">
        <v>20</v>
      </c>
      <c r="L57" s="55">
        <v>20</v>
      </c>
      <c r="M57" s="55">
        <v>60</v>
      </c>
      <c r="N57" s="55">
        <v>0</v>
      </c>
      <c r="O57" s="96">
        <v>0</v>
      </c>
      <c r="P57" s="104">
        <f t="shared" si="4"/>
        <v>100</v>
      </c>
      <c r="Q57" s="132">
        <f t="shared" si="5"/>
        <v>0.33333333333333337</v>
      </c>
      <c r="R57" s="14">
        <v>14</v>
      </c>
      <c r="S57" s="102"/>
    </row>
    <row r="58" spans="1:19" s="79" customFormat="1" ht="25.5" customHeight="1">
      <c r="A58" s="8" t="s">
        <v>65</v>
      </c>
      <c r="B58" s="3" t="s">
        <v>85</v>
      </c>
      <c r="C58" s="6">
        <v>6</v>
      </c>
      <c r="D58" s="8" t="s">
        <v>59</v>
      </c>
      <c r="E58" s="3" t="s">
        <v>60</v>
      </c>
      <c r="F58" s="3" t="s">
        <v>61</v>
      </c>
      <c r="G58" s="3"/>
      <c r="H58" s="6"/>
      <c r="I58" s="8" t="s">
        <v>60</v>
      </c>
      <c r="J58" s="9" t="s">
        <v>61</v>
      </c>
      <c r="K58" s="174">
        <v>0</v>
      </c>
      <c r="L58" s="55">
        <v>40</v>
      </c>
      <c r="M58" s="55">
        <v>60</v>
      </c>
      <c r="N58" s="55">
        <v>0</v>
      </c>
      <c r="O58" s="96">
        <v>0</v>
      </c>
      <c r="P58" s="104">
        <f t="shared" si="4"/>
        <v>100</v>
      </c>
      <c r="Q58" s="132">
        <f t="shared" si="5"/>
        <v>0.33333333333333337</v>
      </c>
      <c r="R58" s="14">
        <v>14</v>
      </c>
      <c r="S58" s="102"/>
    </row>
    <row r="59" spans="1:19" s="79" customFormat="1" ht="25.5" customHeight="1">
      <c r="A59" s="10" t="s">
        <v>49</v>
      </c>
      <c r="B59" s="7" t="s">
        <v>79</v>
      </c>
      <c r="C59" s="12">
        <v>5</v>
      </c>
      <c r="D59" s="10" t="s">
        <v>28</v>
      </c>
      <c r="E59" s="7" t="s">
        <v>29</v>
      </c>
      <c r="F59" s="7" t="s">
        <v>30</v>
      </c>
      <c r="G59" s="7"/>
      <c r="H59" s="12"/>
      <c r="I59" s="10" t="s">
        <v>29</v>
      </c>
      <c r="J59" s="11" t="s">
        <v>30</v>
      </c>
      <c r="K59" s="174">
        <v>20</v>
      </c>
      <c r="L59" s="55">
        <v>40</v>
      </c>
      <c r="M59" s="55">
        <v>30</v>
      </c>
      <c r="N59" s="55">
        <v>0</v>
      </c>
      <c r="O59" s="96">
        <v>0</v>
      </c>
      <c r="P59" s="104">
        <f t="shared" si="4"/>
        <v>90</v>
      </c>
      <c r="Q59" s="132">
        <f t="shared" si="5"/>
        <v>0.3</v>
      </c>
      <c r="R59" s="14">
        <v>16</v>
      </c>
      <c r="S59" s="102"/>
    </row>
    <row r="60" spans="1:19" s="79" customFormat="1" ht="25.5" customHeight="1">
      <c r="A60" s="8" t="s">
        <v>62</v>
      </c>
      <c r="B60" s="3" t="s">
        <v>96</v>
      </c>
      <c r="C60" s="6">
        <v>6</v>
      </c>
      <c r="D60" s="8" t="s">
        <v>97</v>
      </c>
      <c r="E60" s="3" t="s">
        <v>12</v>
      </c>
      <c r="F60" s="3" t="s">
        <v>13</v>
      </c>
      <c r="G60" s="3"/>
      <c r="H60" s="6"/>
      <c r="I60" s="8" t="s">
        <v>62</v>
      </c>
      <c r="J60" s="9" t="s">
        <v>96</v>
      </c>
      <c r="K60" s="174">
        <v>10</v>
      </c>
      <c r="L60" s="55">
        <v>20</v>
      </c>
      <c r="M60" s="55">
        <v>60</v>
      </c>
      <c r="N60" s="55">
        <v>0</v>
      </c>
      <c r="O60" s="96">
        <v>0</v>
      </c>
      <c r="P60" s="104">
        <f t="shared" si="4"/>
        <v>90</v>
      </c>
      <c r="Q60" s="132">
        <f t="shared" si="5"/>
        <v>0.3</v>
      </c>
      <c r="R60" s="14">
        <v>16</v>
      </c>
      <c r="S60" s="102"/>
    </row>
    <row r="61" spans="1:19" s="79" customFormat="1" ht="25.5" customHeight="1">
      <c r="A61" s="8" t="s">
        <v>38</v>
      </c>
      <c r="B61" s="3" t="s">
        <v>39</v>
      </c>
      <c r="C61" s="6">
        <v>6</v>
      </c>
      <c r="D61" s="8" t="s">
        <v>35</v>
      </c>
      <c r="E61" s="3" t="s">
        <v>36</v>
      </c>
      <c r="F61" s="3" t="s">
        <v>37</v>
      </c>
      <c r="G61" s="3"/>
      <c r="H61" s="6"/>
      <c r="I61" s="8" t="s">
        <v>36</v>
      </c>
      <c r="J61" s="9" t="s">
        <v>37</v>
      </c>
      <c r="K61" s="174">
        <v>10</v>
      </c>
      <c r="L61" s="55">
        <v>20</v>
      </c>
      <c r="M61" s="55">
        <v>60</v>
      </c>
      <c r="N61" s="55">
        <v>0</v>
      </c>
      <c r="O61" s="96">
        <v>0</v>
      </c>
      <c r="P61" s="104">
        <f t="shared" si="4"/>
        <v>90</v>
      </c>
      <c r="Q61" s="132">
        <f t="shared" si="5"/>
        <v>0.3</v>
      </c>
      <c r="R61" s="14">
        <v>16</v>
      </c>
      <c r="S61" s="102"/>
    </row>
    <row r="62" spans="1:19" s="79" customFormat="1" ht="25.5" customHeight="1">
      <c r="A62" s="8" t="s">
        <v>93</v>
      </c>
      <c r="B62" s="3" t="s">
        <v>94</v>
      </c>
      <c r="C62" s="6">
        <v>6</v>
      </c>
      <c r="D62" s="8" t="s">
        <v>59</v>
      </c>
      <c r="E62" s="3" t="s">
        <v>60</v>
      </c>
      <c r="F62" s="3" t="s">
        <v>61</v>
      </c>
      <c r="G62" s="3"/>
      <c r="H62" s="6"/>
      <c r="I62" s="8" t="s">
        <v>60</v>
      </c>
      <c r="J62" s="9" t="s">
        <v>61</v>
      </c>
      <c r="K62" s="174">
        <v>20</v>
      </c>
      <c r="L62" s="55">
        <v>40</v>
      </c>
      <c r="M62" s="55">
        <v>0</v>
      </c>
      <c r="N62" s="55">
        <v>0</v>
      </c>
      <c r="O62" s="96">
        <v>0</v>
      </c>
      <c r="P62" s="104">
        <f t="shared" si="4"/>
        <v>60</v>
      </c>
      <c r="Q62" s="132">
        <f t="shared" si="5"/>
        <v>0.2</v>
      </c>
      <c r="R62" s="14">
        <v>19</v>
      </c>
      <c r="S62" s="102"/>
    </row>
    <row r="63" spans="1:19" s="79" customFormat="1" ht="25.5" customHeight="1">
      <c r="A63" s="8" t="s">
        <v>42</v>
      </c>
      <c r="B63" s="3" t="s">
        <v>95</v>
      </c>
      <c r="C63" s="6">
        <v>6</v>
      </c>
      <c r="D63" s="8" t="s">
        <v>59</v>
      </c>
      <c r="E63" s="3" t="s">
        <v>60</v>
      </c>
      <c r="F63" s="3" t="s">
        <v>61</v>
      </c>
      <c r="G63" s="3"/>
      <c r="H63" s="6"/>
      <c r="I63" s="8" t="s">
        <v>60</v>
      </c>
      <c r="J63" s="9" t="s">
        <v>61</v>
      </c>
      <c r="K63" s="174">
        <v>20</v>
      </c>
      <c r="L63" s="55">
        <v>40</v>
      </c>
      <c r="M63" s="55">
        <v>0</v>
      </c>
      <c r="N63" s="55">
        <v>0</v>
      </c>
      <c r="O63" s="96">
        <v>0</v>
      </c>
      <c r="P63" s="104">
        <f t="shared" si="4"/>
        <v>60</v>
      </c>
      <c r="Q63" s="132">
        <f t="shared" si="5"/>
        <v>0.2</v>
      </c>
      <c r="R63" s="14">
        <v>19</v>
      </c>
      <c r="S63" s="102"/>
    </row>
    <row r="64" spans="1:19" s="79" customFormat="1" ht="25.5" customHeight="1">
      <c r="A64" s="8" t="s">
        <v>108</v>
      </c>
      <c r="B64" s="3" t="s">
        <v>107</v>
      </c>
      <c r="C64" s="6">
        <v>6</v>
      </c>
      <c r="D64" s="8" t="s">
        <v>59</v>
      </c>
      <c r="E64" s="3" t="s">
        <v>60</v>
      </c>
      <c r="F64" s="3" t="s">
        <v>61</v>
      </c>
      <c r="G64" s="3"/>
      <c r="H64" s="6"/>
      <c r="I64" s="8" t="s">
        <v>60</v>
      </c>
      <c r="J64" s="9" t="s">
        <v>61</v>
      </c>
      <c r="K64" s="174">
        <v>20</v>
      </c>
      <c r="L64" s="55">
        <v>0</v>
      </c>
      <c r="M64" s="55">
        <v>0</v>
      </c>
      <c r="N64" s="55">
        <v>0</v>
      </c>
      <c r="O64" s="96">
        <v>0</v>
      </c>
      <c r="P64" s="104">
        <f t="shared" si="4"/>
        <v>20</v>
      </c>
      <c r="Q64" s="132">
        <f t="shared" si="5"/>
        <v>0.06666666666666667</v>
      </c>
      <c r="R64" s="14">
        <v>21</v>
      </c>
      <c r="S64" s="102"/>
    </row>
    <row r="65" spans="1:19" s="79" customFormat="1" ht="25.5" customHeight="1">
      <c r="A65" s="8" t="s">
        <v>53</v>
      </c>
      <c r="B65" s="3" t="s">
        <v>109</v>
      </c>
      <c r="C65" s="6">
        <v>5</v>
      </c>
      <c r="D65" s="8" t="s">
        <v>59</v>
      </c>
      <c r="E65" s="3" t="s">
        <v>60</v>
      </c>
      <c r="F65" s="3" t="s">
        <v>61</v>
      </c>
      <c r="G65" s="3"/>
      <c r="H65" s="6"/>
      <c r="I65" s="8" t="s">
        <v>60</v>
      </c>
      <c r="J65" s="9" t="s">
        <v>61</v>
      </c>
      <c r="K65" s="174">
        <v>10</v>
      </c>
      <c r="L65" s="55">
        <v>0</v>
      </c>
      <c r="M65" s="55">
        <v>6</v>
      </c>
      <c r="N65" s="55">
        <v>0</v>
      </c>
      <c r="O65" s="96">
        <v>0</v>
      </c>
      <c r="P65" s="104">
        <f t="shared" si="4"/>
        <v>16</v>
      </c>
      <c r="Q65" s="132">
        <f t="shared" si="5"/>
        <v>0.05333333333333333</v>
      </c>
      <c r="R65" s="14">
        <v>22</v>
      </c>
      <c r="S65" s="102"/>
    </row>
    <row r="66" spans="1:19" s="79" customFormat="1" ht="25.5" customHeight="1">
      <c r="A66" s="10" t="s">
        <v>75</v>
      </c>
      <c r="B66" s="7" t="s">
        <v>76</v>
      </c>
      <c r="C66" s="12">
        <v>5</v>
      </c>
      <c r="D66" s="10" t="s">
        <v>55</v>
      </c>
      <c r="E66" s="7" t="s">
        <v>18</v>
      </c>
      <c r="F66" s="7" t="s">
        <v>19</v>
      </c>
      <c r="G66" s="7" t="s">
        <v>14</v>
      </c>
      <c r="H66" s="12" t="s">
        <v>15</v>
      </c>
      <c r="I66" s="10" t="s">
        <v>20</v>
      </c>
      <c r="J66" s="11" t="s">
        <v>17</v>
      </c>
      <c r="K66" s="174">
        <v>10</v>
      </c>
      <c r="L66" s="55">
        <v>0</v>
      </c>
      <c r="M66" s="55">
        <v>0</v>
      </c>
      <c r="N66" s="55">
        <v>0</v>
      </c>
      <c r="O66" s="96">
        <v>0</v>
      </c>
      <c r="P66" s="104">
        <f t="shared" si="4"/>
        <v>10</v>
      </c>
      <c r="Q66" s="132">
        <f t="shared" si="5"/>
        <v>0.03333333333333333</v>
      </c>
      <c r="R66" s="14">
        <v>23</v>
      </c>
      <c r="S66" s="102"/>
    </row>
    <row r="67" spans="1:19" s="79" customFormat="1" ht="25.5" customHeight="1" hidden="1">
      <c r="A67" s="8"/>
      <c r="B67" s="3"/>
      <c r="C67" s="6"/>
      <c r="D67" s="8"/>
      <c r="E67" s="3"/>
      <c r="F67" s="3"/>
      <c r="G67" s="3"/>
      <c r="H67" s="6"/>
      <c r="I67" s="8"/>
      <c r="J67" s="9"/>
      <c r="K67" s="174"/>
      <c r="L67" s="55"/>
      <c r="M67" s="55"/>
      <c r="N67" s="55"/>
      <c r="O67" s="96"/>
      <c r="P67" s="104">
        <f t="shared" si="4"/>
        <v>0</v>
      </c>
      <c r="Q67" s="132">
        <f t="shared" si="5"/>
        <v>0</v>
      </c>
      <c r="R67" s="135"/>
      <c r="S67" s="102"/>
    </row>
    <row r="68" spans="1:19" s="79" customFormat="1" ht="25.5" customHeight="1" hidden="1">
      <c r="A68" s="8"/>
      <c r="B68" s="3"/>
      <c r="C68" s="6"/>
      <c r="D68" s="8"/>
      <c r="E68" s="3"/>
      <c r="F68" s="3"/>
      <c r="G68" s="3"/>
      <c r="H68" s="6"/>
      <c r="I68" s="8"/>
      <c r="J68" s="9"/>
      <c r="K68" s="174"/>
      <c r="L68" s="55"/>
      <c r="M68" s="55"/>
      <c r="N68" s="55"/>
      <c r="O68" s="96"/>
      <c r="P68" s="104">
        <f t="shared" si="4"/>
        <v>0</v>
      </c>
      <c r="Q68" s="132">
        <f t="shared" si="5"/>
        <v>0</v>
      </c>
      <c r="R68" s="135"/>
      <c r="S68" s="102"/>
    </row>
    <row r="69" spans="1:19" s="79" customFormat="1" ht="25.5" customHeight="1" hidden="1">
      <c r="A69" s="8"/>
      <c r="B69" s="3"/>
      <c r="C69" s="6"/>
      <c r="D69" s="8"/>
      <c r="E69" s="3"/>
      <c r="F69" s="3"/>
      <c r="G69" s="3"/>
      <c r="H69" s="6"/>
      <c r="I69" s="8"/>
      <c r="J69" s="9"/>
      <c r="K69" s="174"/>
      <c r="L69" s="55"/>
      <c r="M69" s="55"/>
      <c r="N69" s="55"/>
      <c r="O69" s="96"/>
      <c r="P69" s="104">
        <f t="shared" si="4"/>
        <v>0</v>
      </c>
      <c r="Q69" s="132">
        <f t="shared" si="5"/>
        <v>0</v>
      </c>
      <c r="R69" s="135"/>
      <c r="S69" s="102"/>
    </row>
    <row r="70" spans="1:19" s="79" customFormat="1" ht="25.5" customHeight="1" hidden="1">
      <c r="A70" s="8"/>
      <c r="B70" s="3"/>
      <c r="C70" s="6"/>
      <c r="D70" s="8"/>
      <c r="E70" s="3"/>
      <c r="F70" s="3"/>
      <c r="G70" s="3"/>
      <c r="H70" s="6"/>
      <c r="I70" s="8"/>
      <c r="J70" s="9"/>
      <c r="K70" s="174"/>
      <c r="L70" s="55"/>
      <c r="M70" s="55"/>
      <c r="N70" s="55"/>
      <c r="O70" s="96"/>
      <c r="P70" s="104">
        <f t="shared" si="4"/>
        <v>0</v>
      </c>
      <c r="Q70" s="132">
        <f t="shared" si="5"/>
        <v>0</v>
      </c>
      <c r="R70" s="135"/>
      <c r="S70" s="102"/>
    </row>
    <row r="71" spans="1:19" s="79" customFormat="1" ht="25.5" customHeight="1" hidden="1">
      <c r="A71" s="8"/>
      <c r="B71" s="3"/>
      <c r="C71" s="6"/>
      <c r="D71" s="8"/>
      <c r="E71" s="3"/>
      <c r="F71" s="3"/>
      <c r="G71" s="3"/>
      <c r="H71" s="6"/>
      <c r="I71" s="8"/>
      <c r="J71" s="9"/>
      <c r="K71" s="174"/>
      <c r="L71" s="55"/>
      <c r="M71" s="55"/>
      <c r="N71" s="55"/>
      <c r="O71" s="96"/>
      <c r="P71" s="104">
        <f t="shared" si="4"/>
        <v>0</v>
      </c>
      <c r="Q71" s="132">
        <f t="shared" si="5"/>
        <v>0</v>
      </c>
      <c r="R71" s="135"/>
      <c r="S71" s="102"/>
    </row>
    <row r="72" spans="1:19" s="79" customFormat="1" ht="25.5" customHeight="1" hidden="1" thickBot="1">
      <c r="A72" s="25"/>
      <c r="B72" s="26"/>
      <c r="C72" s="27"/>
      <c r="D72" s="25"/>
      <c r="E72" s="26"/>
      <c r="F72" s="26"/>
      <c r="G72" s="26"/>
      <c r="H72" s="27"/>
      <c r="I72" s="25"/>
      <c r="J72" s="176"/>
      <c r="K72" s="175"/>
      <c r="L72" s="57"/>
      <c r="M72" s="57"/>
      <c r="N72" s="57"/>
      <c r="O72" s="99"/>
      <c r="P72" s="220">
        <f t="shared" si="4"/>
        <v>0</v>
      </c>
      <c r="Q72" s="221">
        <f t="shared" si="5"/>
        <v>0</v>
      </c>
      <c r="R72" s="70"/>
      <c r="S72" s="48"/>
    </row>
    <row r="73" spans="1:19" s="79" customFormat="1" ht="11.25" customHeigh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7"/>
      <c r="L73" s="47"/>
      <c r="M73" s="47"/>
      <c r="N73" s="47"/>
      <c r="O73" s="47"/>
      <c r="P73" s="75"/>
      <c r="Q73" s="105"/>
      <c r="R73" s="48"/>
      <c r="S73" s="48"/>
    </row>
  </sheetData>
  <sheetProtection password="CE88" sheet="1" objects="1" scenarios="1"/>
  <mergeCells count="11">
    <mergeCell ref="A1:R1"/>
    <mergeCell ref="P18:R18"/>
    <mergeCell ref="A20:R20"/>
    <mergeCell ref="P38:R38"/>
    <mergeCell ref="P16:R16"/>
    <mergeCell ref="P17:R17"/>
    <mergeCell ref="P36:R36"/>
    <mergeCell ref="P37:R37"/>
    <mergeCell ref="P39:R39"/>
    <mergeCell ref="P40:R40"/>
    <mergeCell ref="A42:R42"/>
  </mergeCells>
  <printOptions/>
  <pageMargins left="0.75" right="0.75" top="1" bottom="1" header="0.5" footer="0.5"/>
  <pageSetup horizontalDpi="600" verticalDpi="600" orientation="portrait" paperSize="9" r:id="rId1"/>
  <ignoredErrors>
    <ignoredError sqref="P3:P13 P22:P33 P15 P14 P34:P3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V79"/>
  <sheetViews>
    <sheetView workbookViewId="0" topLeftCell="A58">
      <selection activeCell="D8" sqref="D8:J8"/>
    </sheetView>
  </sheetViews>
  <sheetFormatPr defaultColWidth="9.140625" defaultRowHeight="12.75"/>
  <cols>
    <col min="1" max="1" width="7.7109375" style="1" customWidth="1"/>
    <col min="2" max="2" width="9.7109375" style="1" customWidth="1"/>
    <col min="3" max="3" width="4.140625" style="1" customWidth="1"/>
    <col min="4" max="4" width="12.421875" style="1" customWidth="1"/>
    <col min="5" max="5" width="8.28125" style="1" customWidth="1"/>
    <col min="6" max="6" width="8.421875" style="1" customWidth="1"/>
    <col min="7" max="7" width="8.57421875" style="1" customWidth="1"/>
    <col min="8" max="8" width="8.140625" style="1" customWidth="1"/>
    <col min="9" max="9" width="9.140625" style="1" customWidth="1"/>
    <col min="10" max="10" width="8.421875" style="1" customWidth="1"/>
    <col min="11" max="15" width="4.00390625" style="1" customWidth="1"/>
    <col min="16" max="16" width="10.28125" style="2" customWidth="1"/>
    <col min="17" max="17" width="9.57421875" style="2" customWidth="1"/>
    <col min="18" max="18" width="10.00390625" style="2" customWidth="1"/>
    <col min="19" max="19" width="10.8515625" style="2" customWidth="1"/>
    <col min="20" max="16384" width="9.140625" style="1" customWidth="1"/>
  </cols>
  <sheetData>
    <row r="1" spans="1:21" ht="38.25" customHeight="1" thickBot="1">
      <c r="A1" s="304" t="s">
        <v>132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9"/>
      <c r="S1" s="78"/>
      <c r="T1" s="78"/>
      <c r="U1" s="79"/>
    </row>
    <row r="2" spans="1:19" ht="51" customHeight="1" thickBot="1">
      <c r="A2" s="154" t="s">
        <v>0</v>
      </c>
      <c r="B2" s="155" t="s">
        <v>1</v>
      </c>
      <c r="C2" s="156" t="s">
        <v>32</v>
      </c>
      <c r="D2" s="152" t="s">
        <v>2</v>
      </c>
      <c r="E2" s="157" t="s">
        <v>3</v>
      </c>
      <c r="F2" s="157" t="s">
        <v>4</v>
      </c>
      <c r="G2" s="157" t="s">
        <v>5</v>
      </c>
      <c r="H2" s="158" t="s">
        <v>6</v>
      </c>
      <c r="I2" s="152" t="s">
        <v>7</v>
      </c>
      <c r="J2" s="153" t="s">
        <v>8</v>
      </c>
      <c r="K2" s="217" t="s">
        <v>98</v>
      </c>
      <c r="L2" s="217" t="s">
        <v>99</v>
      </c>
      <c r="M2" s="217" t="s">
        <v>100</v>
      </c>
      <c r="N2" s="217" t="s">
        <v>101</v>
      </c>
      <c r="O2" s="225" t="s">
        <v>102</v>
      </c>
      <c r="P2" s="133" t="s">
        <v>103</v>
      </c>
      <c r="Q2" s="226" t="s">
        <v>125</v>
      </c>
      <c r="R2" s="133" t="s">
        <v>105</v>
      </c>
      <c r="S2" s="37"/>
    </row>
    <row r="3" spans="1:19" ht="25.5" customHeight="1">
      <c r="A3" s="71" t="s">
        <v>56</v>
      </c>
      <c r="B3" s="72" t="s">
        <v>30</v>
      </c>
      <c r="C3" s="73">
        <v>5</v>
      </c>
      <c r="D3" s="71" t="s">
        <v>28</v>
      </c>
      <c r="E3" s="72" t="s">
        <v>29</v>
      </c>
      <c r="F3" s="72" t="s">
        <v>30</v>
      </c>
      <c r="G3" s="72"/>
      <c r="H3" s="73"/>
      <c r="I3" s="71" t="s">
        <v>29</v>
      </c>
      <c r="J3" s="197" t="s">
        <v>30</v>
      </c>
      <c r="K3" s="100">
        <v>20</v>
      </c>
      <c r="L3" s="53">
        <v>40</v>
      </c>
      <c r="M3" s="53">
        <v>60</v>
      </c>
      <c r="N3" s="53">
        <v>60</v>
      </c>
      <c r="O3" s="193">
        <v>0</v>
      </c>
      <c r="P3" s="228">
        <f aca="true" t="shared" si="0" ref="P3:P15">SUM(K3:N3)</f>
        <v>180</v>
      </c>
      <c r="Q3" s="227">
        <f aca="true" t="shared" si="1" ref="Q3:Q18">P3*100/200/100</f>
        <v>0.9</v>
      </c>
      <c r="R3" s="138">
        <v>1</v>
      </c>
      <c r="S3" s="84"/>
    </row>
    <row r="4" spans="1:19" ht="25.5" customHeight="1">
      <c r="A4" s="10" t="s">
        <v>47</v>
      </c>
      <c r="B4" s="7" t="s">
        <v>48</v>
      </c>
      <c r="C4" s="12">
        <v>5</v>
      </c>
      <c r="D4" s="10" t="s">
        <v>9</v>
      </c>
      <c r="E4" s="7" t="s">
        <v>10</v>
      </c>
      <c r="F4" s="7" t="s">
        <v>11</v>
      </c>
      <c r="G4" s="254"/>
      <c r="H4" s="12" t="s">
        <v>30</v>
      </c>
      <c r="I4" s="10" t="s">
        <v>51</v>
      </c>
      <c r="J4" s="11" t="s">
        <v>52</v>
      </c>
      <c r="K4" s="103">
        <v>20</v>
      </c>
      <c r="L4" s="55">
        <v>40</v>
      </c>
      <c r="M4" s="55">
        <v>60</v>
      </c>
      <c r="N4" s="55">
        <v>42</v>
      </c>
      <c r="O4" s="194">
        <v>0</v>
      </c>
      <c r="P4" s="229">
        <f t="shared" si="0"/>
        <v>162</v>
      </c>
      <c r="Q4" s="224">
        <f t="shared" si="1"/>
        <v>0.81</v>
      </c>
      <c r="R4" s="139">
        <v>2</v>
      </c>
      <c r="S4" s="84"/>
    </row>
    <row r="5" spans="1:19" ht="25.5" customHeight="1">
      <c r="A5" s="10" t="s">
        <v>63</v>
      </c>
      <c r="B5" s="7" t="s">
        <v>64</v>
      </c>
      <c r="C5" s="12">
        <v>5</v>
      </c>
      <c r="D5" s="10" t="s">
        <v>80</v>
      </c>
      <c r="E5" s="7" t="s">
        <v>10</v>
      </c>
      <c r="F5" s="7" t="s">
        <v>11</v>
      </c>
      <c r="G5" s="7"/>
      <c r="H5" s="12"/>
      <c r="I5" s="10" t="s">
        <v>63</v>
      </c>
      <c r="J5" s="11" t="s">
        <v>64</v>
      </c>
      <c r="K5" s="103">
        <v>0</v>
      </c>
      <c r="L5" s="55">
        <v>40</v>
      </c>
      <c r="M5" s="55">
        <v>60</v>
      </c>
      <c r="N5" s="55">
        <v>40</v>
      </c>
      <c r="O5" s="194">
        <v>0</v>
      </c>
      <c r="P5" s="229">
        <f t="shared" si="0"/>
        <v>140</v>
      </c>
      <c r="Q5" s="224">
        <f t="shared" si="1"/>
        <v>0.7</v>
      </c>
      <c r="R5" s="139">
        <v>3</v>
      </c>
      <c r="S5" s="84"/>
    </row>
    <row r="6" spans="1:19" ht="25.5" customHeight="1">
      <c r="A6" s="8" t="s">
        <v>72</v>
      </c>
      <c r="B6" s="3" t="s">
        <v>73</v>
      </c>
      <c r="C6" s="6">
        <v>5</v>
      </c>
      <c r="D6" s="8" t="s">
        <v>16</v>
      </c>
      <c r="E6" s="3" t="s">
        <v>10</v>
      </c>
      <c r="F6" s="3" t="s">
        <v>11</v>
      </c>
      <c r="G6" s="3"/>
      <c r="H6" s="6"/>
      <c r="I6" s="8" t="s">
        <v>10</v>
      </c>
      <c r="J6" s="9" t="s">
        <v>11</v>
      </c>
      <c r="K6" s="103">
        <v>20</v>
      </c>
      <c r="L6" s="55">
        <v>5</v>
      </c>
      <c r="M6" s="55">
        <v>60</v>
      </c>
      <c r="N6" s="55">
        <v>44</v>
      </c>
      <c r="O6" s="194">
        <v>0</v>
      </c>
      <c r="P6" s="229">
        <f t="shared" si="0"/>
        <v>129</v>
      </c>
      <c r="Q6" s="224">
        <f t="shared" si="1"/>
        <v>0.645</v>
      </c>
      <c r="R6" s="139">
        <v>4</v>
      </c>
      <c r="S6" s="84"/>
    </row>
    <row r="7" spans="1:19" ht="25.5" customHeight="1">
      <c r="A7" s="8" t="s">
        <v>31</v>
      </c>
      <c r="B7" s="3" t="s">
        <v>78</v>
      </c>
      <c r="C7" s="6">
        <v>4</v>
      </c>
      <c r="D7" s="8" t="s">
        <v>16</v>
      </c>
      <c r="E7" s="3" t="s">
        <v>10</v>
      </c>
      <c r="F7" s="3" t="s">
        <v>11</v>
      </c>
      <c r="G7" s="3"/>
      <c r="H7" s="6"/>
      <c r="I7" s="8" t="s">
        <v>10</v>
      </c>
      <c r="J7" s="9" t="s">
        <v>11</v>
      </c>
      <c r="K7" s="103">
        <v>0</v>
      </c>
      <c r="L7" s="55">
        <v>0</v>
      </c>
      <c r="M7" s="55">
        <v>60</v>
      </c>
      <c r="N7" s="55">
        <v>0</v>
      </c>
      <c r="O7" s="196">
        <v>0</v>
      </c>
      <c r="P7" s="229">
        <f t="shared" si="0"/>
        <v>60</v>
      </c>
      <c r="Q7" s="224">
        <f t="shared" si="1"/>
        <v>0.3</v>
      </c>
      <c r="R7" s="139">
        <v>5</v>
      </c>
      <c r="S7" s="84"/>
    </row>
    <row r="8" spans="1:19" ht="25.5" customHeight="1">
      <c r="A8" s="8" t="s">
        <v>152</v>
      </c>
      <c r="B8" s="3" t="s">
        <v>153</v>
      </c>
      <c r="C8" s="6">
        <v>5</v>
      </c>
      <c r="D8" s="8" t="s">
        <v>154</v>
      </c>
      <c r="E8" s="3" t="s">
        <v>155</v>
      </c>
      <c r="F8" s="3" t="s">
        <v>156</v>
      </c>
      <c r="G8" s="3"/>
      <c r="H8" s="6"/>
      <c r="I8" s="8" t="s">
        <v>157</v>
      </c>
      <c r="J8" s="9" t="s">
        <v>158</v>
      </c>
      <c r="K8" s="103">
        <v>0</v>
      </c>
      <c r="L8" s="55">
        <v>0</v>
      </c>
      <c r="M8" s="55">
        <v>60</v>
      </c>
      <c r="N8" s="55">
        <v>0</v>
      </c>
      <c r="O8" s="196">
        <v>0</v>
      </c>
      <c r="P8" s="229">
        <f t="shared" si="0"/>
        <v>60</v>
      </c>
      <c r="Q8" s="224">
        <f t="shared" si="1"/>
        <v>0.3</v>
      </c>
      <c r="R8" s="139">
        <v>5</v>
      </c>
      <c r="S8" s="84"/>
    </row>
    <row r="9" spans="1:19" ht="25.5" customHeight="1">
      <c r="A9" s="10" t="s">
        <v>49</v>
      </c>
      <c r="B9" s="7" t="s">
        <v>74</v>
      </c>
      <c r="C9" s="12">
        <v>5</v>
      </c>
      <c r="D9" s="10" t="s">
        <v>9</v>
      </c>
      <c r="E9" s="7" t="s">
        <v>10</v>
      </c>
      <c r="F9" s="7" t="s">
        <v>11</v>
      </c>
      <c r="G9" s="7"/>
      <c r="H9" s="12"/>
      <c r="I9" s="10" t="s">
        <v>51</v>
      </c>
      <c r="J9" s="11" t="s">
        <v>52</v>
      </c>
      <c r="K9" s="103">
        <v>0</v>
      </c>
      <c r="L9" s="55">
        <v>10</v>
      </c>
      <c r="M9" s="55">
        <v>0</v>
      </c>
      <c r="N9" s="55">
        <v>42</v>
      </c>
      <c r="O9" s="194">
        <v>0</v>
      </c>
      <c r="P9" s="229">
        <f t="shared" si="0"/>
        <v>52</v>
      </c>
      <c r="Q9" s="224">
        <f t="shared" si="1"/>
        <v>0.26</v>
      </c>
      <c r="R9" s="139">
        <v>7</v>
      </c>
      <c r="S9" s="84"/>
    </row>
    <row r="10" spans="1:19" ht="25.5" customHeight="1">
      <c r="A10" s="8" t="s">
        <v>22</v>
      </c>
      <c r="B10" s="3" t="s">
        <v>23</v>
      </c>
      <c r="C10" s="6">
        <v>4</v>
      </c>
      <c r="D10" s="8" t="s">
        <v>24</v>
      </c>
      <c r="E10" s="3" t="s">
        <v>25</v>
      </c>
      <c r="F10" s="3" t="s">
        <v>26</v>
      </c>
      <c r="G10" s="3" t="s">
        <v>14</v>
      </c>
      <c r="H10" s="6" t="s">
        <v>15</v>
      </c>
      <c r="I10" s="8" t="s">
        <v>27</v>
      </c>
      <c r="J10" s="9" t="s">
        <v>23</v>
      </c>
      <c r="K10" s="103">
        <v>0</v>
      </c>
      <c r="L10" s="55">
        <v>0</v>
      </c>
      <c r="M10" s="55">
        <v>0</v>
      </c>
      <c r="N10" s="55">
        <v>44</v>
      </c>
      <c r="O10" s="194">
        <v>0</v>
      </c>
      <c r="P10" s="229">
        <f t="shared" si="0"/>
        <v>44</v>
      </c>
      <c r="Q10" s="224">
        <f t="shared" si="1"/>
        <v>0.22</v>
      </c>
      <c r="R10" s="139">
        <v>8</v>
      </c>
      <c r="S10" s="84"/>
    </row>
    <row r="11" spans="1:19" ht="25.5" customHeight="1">
      <c r="A11" s="10" t="s">
        <v>21</v>
      </c>
      <c r="B11" s="7" t="s">
        <v>50</v>
      </c>
      <c r="C11" s="12">
        <v>5</v>
      </c>
      <c r="D11" s="10" t="s">
        <v>55</v>
      </c>
      <c r="E11" s="7" t="s">
        <v>10</v>
      </c>
      <c r="F11" s="7" t="s">
        <v>11</v>
      </c>
      <c r="G11" s="7" t="s">
        <v>29</v>
      </c>
      <c r="H11" s="12" t="s">
        <v>30</v>
      </c>
      <c r="I11" s="10" t="s">
        <v>20</v>
      </c>
      <c r="J11" s="11" t="s">
        <v>17</v>
      </c>
      <c r="K11" s="103">
        <v>0</v>
      </c>
      <c r="L11" s="55">
        <v>0</v>
      </c>
      <c r="M11" s="55">
        <v>0</v>
      </c>
      <c r="N11" s="55">
        <v>42</v>
      </c>
      <c r="O11" s="194">
        <v>0</v>
      </c>
      <c r="P11" s="229">
        <f t="shared" si="0"/>
        <v>42</v>
      </c>
      <c r="Q11" s="224">
        <f t="shared" si="1"/>
        <v>0.21</v>
      </c>
      <c r="R11" s="139">
        <v>9</v>
      </c>
      <c r="S11" s="84"/>
    </row>
    <row r="12" spans="1:19" ht="25.5" customHeight="1" thickBot="1">
      <c r="A12" s="10" t="s">
        <v>49</v>
      </c>
      <c r="B12" s="7" t="s">
        <v>79</v>
      </c>
      <c r="C12" s="12">
        <v>5</v>
      </c>
      <c r="D12" s="10" t="s">
        <v>28</v>
      </c>
      <c r="E12" s="7" t="s">
        <v>29</v>
      </c>
      <c r="F12" s="7" t="s">
        <v>30</v>
      </c>
      <c r="G12" s="7"/>
      <c r="H12" s="12"/>
      <c r="I12" s="10" t="s">
        <v>29</v>
      </c>
      <c r="J12" s="11" t="s">
        <v>30</v>
      </c>
      <c r="K12" s="103">
        <v>5</v>
      </c>
      <c r="L12" s="55">
        <v>0</v>
      </c>
      <c r="M12" s="55">
        <v>0</v>
      </c>
      <c r="N12" s="55">
        <v>0</v>
      </c>
      <c r="O12" s="194">
        <v>0</v>
      </c>
      <c r="P12" s="229">
        <f t="shared" si="0"/>
        <v>5</v>
      </c>
      <c r="Q12" s="224">
        <f t="shared" si="1"/>
        <v>0.025</v>
      </c>
      <c r="R12" s="139">
        <v>10</v>
      </c>
      <c r="S12" s="84"/>
    </row>
    <row r="13" spans="1:19" ht="25.5" customHeight="1" hidden="1">
      <c r="A13" s="8" t="s">
        <v>53</v>
      </c>
      <c r="B13" s="3" t="s">
        <v>109</v>
      </c>
      <c r="C13" s="6">
        <v>5</v>
      </c>
      <c r="D13" s="8" t="s">
        <v>59</v>
      </c>
      <c r="E13" s="3" t="s">
        <v>60</v>
      </c>
      <c r="F13" s="3" t="s">
        <v>61</v>
      </c>
      <c r="G13" s="3"/>
      <c r="H13" s="6"/>
      <c r="I13" s="8" t="s">
        <v>60</v>
      </c>
      <c r="J13" s="9" t="s">
        <v>61</v>
      </c>
      <c r="K13" s="103"/>
      <c r="L13" s="55"/>
      <c r="M13" s="55"/>
      <c r="N13" s="55"/>
      <c r="O13" s="194"/>
      <c r="P13" s="229">
        <f t="shared" si="0"/>
        <v>0</v>
      </c>
      <c r="Q13" s="224">
        <f t="shared" si="1"/>
        <v>0</v>
      </c>
      <c r="R13" s="139"/>
      <c r="S13" s="84"/>
    </row>
    <row r="14" spans="1:19" ht="25.5" customHeight="1" hidden="1">
      <c r="A14" s="190" t="s">
        <v>75</v>
      </c>
      <c r="B14" s="191" t="s">
        <v>76</v>
      </c>
      <c r="C14" s="192">
        <v>5</v>
      </c>
      <c r="D14" s="10" t="s">
        <v>55</v>
      </c>
      <c r="E14" s="7" t="s">
        <v>18</v>
      </c>
      <c r="F14" s="7" t="s">
        <v>19</v>
      </c>
      <c r="G14" s="7" t="s">
        <v>14</v>
      </c>
      <c r="H14" s="12" t="s">
        <v>15</v>
      </c>
      <c r="I14" s="10" t="s">
        <v>20</v>
      </c>
      <c r="J14" s="11" t="s">
        <v>17</v>
      </c>
      <c r="K14" s="188"/>
      <c r="L14" s="189"/>
      <c r="M14" s="189"/>
      <c r="N14" s="189"/>
      <c r="O14" s="195"/>
      <c r="P14" s="229">
        <f t="shared" si="0"/>
        <v>0</v>
      </c>
      <c r="Q14" s="224">
        <f t="shared" si="1"/>
        <v>0</v>
      </c>
      <c r="R14" s="139"/>
      <c r="S14" s="84"/>
    </row>
    <row r="15" spans="1:19" s="90" customFormat="1" ht="25.5" customHeight="1" hidden="1">
      <c r="A15" s="183" t="s">
        <v>25</v>
      </c>
      <c r="B15" s="184" t="s">
        <v>71</v>
      </c>
      <c r="C15" s="187">
        <v>5</v>
      </c>
      <c r="D15" s="8" t="s">
        <v>16</v>
      </c>
      <c r="E15" s="3" t="s">
        <v>10</v>
      </c>
      <c r="F15" s="3" t="s">
        <v>11</v>
      </c>
      <c r="G15" s="3"/>
      <c r="H15" s="6"/>
      <c r="I15" s="8" t="s">
        <v>10</v>
      </c>
      <c r="J15" s="9" t="s">
        <v>11</v>
      </c>
      <c r="K15" s="188"/>
      <c r="L15" s="189"/>
      <c r="M15" s="189"/>
      <c r="N15" s="189"/>
      <c r="O15" s="195"/>
      <c r="P15" s="230">
        <f t="shared" si="0"/>
        <v>0</v>
      </c>
      <c r="Q15" s="224">
        <f t="shared" si="1"/>
        <v>0</v>
      </c>
      <c r="R15" s="139"/>
      <c r="S15" s="48"/>
    </row>
    <row r="16" spans="1:19" s="90" customFormat="1" ht="24.75" customHeight="1" hidden="1">
      <c r="A16" s="183"/>
      <c r="B16" s="184"/>
      <c r="C16" s="187"/>
      <c r="D16" s="8"/>
      <c r="E16" s="3"/>
      <c r="F16" s="3"/>
      <c r="G16" s="3"/>
      <c r="H16" s="6"/>
      <c r="I16" s="8"/>
      <c r="J16" s="9"/>
      <c r="K16" s="188"/>
      <c r="L16" s="189"/>
      <c r="M16" s="189"/>
      <c r="N16" s="189"/>
      <c r="O16" s="195"/>
      <c r="P16" s="230">
        <f>SUM(K16:N16)</f>
        <v>0</v>
      </c>
      <c r="Q16" s="224">
        <f t="shared" si="1"/>
        <v>0</v>
      </c>
      <c r="R16" s="139"/>
      <c r="S16" s="48"/>
    </row>
    <row r="17" spans="1:19" s="90" customFormat="1" ht="24.75" customHeight="1" hidden="1">
      <c r="A17" s="183"/>
      <c r="B17" s="184"/>
      <c r="C17" s="187"/>
      <c r="D17" s="8"/>
      <c r="E17" s="3"/>
      <c r="F17" s="3"/>
      <c r="G17" s="3"/>
      <c r="H17" s="6"/>
      <c r="I17" s="8"/>
      <c r="J17" s="9"/>
      <c r="K17" s="188"/>
      <c r="L17" s="189"/>
      <c r="M17" s="189"/>
      <c r="N17" s="189"/>
      <c r="O17" s="195"/>
      <c r="P17" s="230">
        <f>SUM(K17:N17)</f>
        <v>0</v>
      </c>
      <c r="Q17" s="224">
        <f t="shared" si="1"/>
        <v>0</v>
      </c>
      <c r="R17" s="139"/>
      <c r="S17" s="48"/>
    </row>
    <row r="18" spans="1:19" s="90" customFormat="1" ht="24.75" customHeight="1" hidden="1">
      <c r="A18" s="183"/>
      <c r="B18" s="184"/>
      <c r="C18" s="187"/>
      <c r="D18" s="8"/>
      <c r="E18" s="3"/>
      <c r="F18" s="3"/>
      <c r="G18" s="3"/>
      <c r="H18" s="6"/>
      <c r="I18" s="8"/>
      <c r="J18" s="9"/>
      <c r="K18" s="188"/>
      <c r="L18" s="189"/>
      <c r="M18" s="189"/>
      <c r="N18" s="189"/>
      <c r="O18" s="195"/>
      <c r="P18" s="230">
        <f>SUM(K18:N18)</f>
        <v>0</v>
      </c>
      <c r="Q18" s="224">
        <f t="shared" si="1"/>
        <v>0</v>
      </c>
      <c r="R18" s="139"/>
      <c r="S18" s="48"/>
    </row>
    <row r="19" spans="1:19" s="90" customFormat="1" ht="24.75" customHeight="1" hidden="1">
      <c r="A19" s="231" t="s">
        <v>31</v>
      </c>
      <c r="B19" s="232" t="s">
        <v>78</v>
      </c>
      <c r="C19" s="233">
        <v>5</v>
      </c>
      <c r="D19" s="15" t="s">
        <v>16</v>
      </c>
      <c r="E19" s="16" t="s">
        <v>10</v>
      </c>
      <c r="F19" s="16" t="s">
        <v>11</v>
      </c>
      <c r="G19" s="16"/>
      <c r="H19" s="19"/>
      <c r="I19" s="15" t="s">
        <v>10</v>
      </c>
      <c r="J19" s="17" t="s">
        <v>11</v>
      </c>
      <c r="K19" s="234"/>
      <c r="L19" s="235"/>
      <c r="M19" s="235"/>
      <c r="N19" s="235"/>
      <c r="O19" s="236"/>
      <c r="P19" s="237"/>
      <c r="Q19" s="238"/>
      <c r="R19" s="239"/>
      <c r="S19" s="48"/>
    </row>
    <row r="20" spans="1:19" s="90" customFormat="1" ht="24.75" customHeight="1" hidden="1">
      <c r="A20" s="231" t="s">
        <v>81</v>
      </c>
      <c r="B20" s="232" t="s">
        <v>82</v>
      </c>
      <c r="C20" s="233">
        <v>5</v>
      </c>
      <c r="D20" s="15" t="s">
        <v>59</v>
      </c>
      <c r="E20" s="16" t="s">
        <v>60</v>
      </c>
      <c r="F20" s="16" t="s">
        <v>61</v>
      </c>
      <c r="G20" s="16"/>
      <c r="H20" s="19"/>
      <c r="I20" s="15" t="s">
        <v>60</v>
      </c>
      <c r="J20" s="17" t="s">
        <v>61</v>
      </c>
      <c r="K20" s="234"/>
      <c r="L20" s="235"/>
      <c r="M20" s="235"/>
      <c r="N20" s="235"/>
      <c r="O20" s="236"/>
      <c r="P20" s="237"/>
      <c r="Q20" s="238"/>
      <c r="R20" s="239"/>
      <c r="S20" s="48"/>
    </row>
    <row r="21" spans="1:19" s="90" customFormat="1" ht="24.75" customHeight="1" hidden="1" thickBot="1">
      <c r="A21" s="240" t="s">
        <v>83</v>
      </c>
      <c r="B21" s="241" t="s">
        <v>84</v>
      </c>
      <c r="C21" s="242">
        <v>5</v>
      </c>
      <c r="D21" s="211" t="s">
        <v>59</v>
      </c>
      <c r="E21" s="213" t="s">
        <v>60</v>
      </c>
      <c r="F21" s="213" t="s">
        <v>61</v>
      </c>
      <c r="G21" s="213"/>
      <c r="H21" s="215"/>
      <c r="I21" s="211" t="s">
        <v>60</v>
      </c>
      <c r="J21" s="212" t="s">
        <v>61</v>
      </c>
      <c r="K21" s="243"/>
      <c r="L21" s="244"/>
      <c r="M21" s="244"/>
      <c r="N21" s="244"/>
      <c r="O21" s="245"/>
      <c r="P21" s="246"/>
      <c r="Q21" s="247"/>
      <c r="R21" s="248"/>
      <c r="S21" s="48"/>
    </row>
    <row r="22" spans="1:19" s="90" customFormat="1" ht="12.75" customHeight="1" hidden="1" thickBo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7"/>
      <c r="L22" s="47"/>
      <c r="M22" s="47"/>
      <c r="N22" s="47"/>
      <c r="O22" s="47"/>
      <c r="P22" s="48"/>
      <c r="Q22" s="48"/>
      <c r="R22" s="48"/>
      <c r="S22" s="48"/>
    </row>
    <row r="23" spans="1:20" s="79" customFormat="1" ht="39.75" customHeight="1" thickBot="1">
      <c r="A23" s="304" t="s">
        <v>133</v>
      </c>
      <c r="B23" s="318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9"/>
      <c r="S23" s="91"/>
      <c r="T23" s="91"/>
    </row>
    <row r="24" spans="1:19" ht="51" customHeight="1" thickBot="1">
      <c r="A24" s="154" t="s">
        <v>0</v>
      </c>
      <c r="B24" s="155" t="s">
        <v>1</v>
      </c>
      <c r="C24" s="162" t="s">
        <v>32</v>
      </c>
      <c r="D24" s="163" t="s">
        <v>2</v>
      </c>
      <c r="E24" s="155" t="s">
        <v>3</v>
      </c>
      <c r="F24" s="155" t="s">
        <v>4</v>
      </c>
      <c r="G24" s="155" t="s">
        <v>5</v>
      </c>
      <c r="H24" s="156" t="s">
        <v>6</v>
      </c>
      <c r="I24" s="154" t="s">
        <v>7</v>
      </c>
      <c r="J24" s="172" t="s">
        <v>8</v>
      </c>
      <c r="K24" s="159" t="s">
        <v>98</v>
      </c>
      <c r="L24" s="217" t="s">
        <v>99</v>
      </c>
      <c r="M24" s="217" t="s">
        <v>100</v>
      </c>
      <c r="N24" s="217" t="s">
        <v>101</v>
      </c>
      <c r="O24" s="217" t="s">
        <v>102</v>
      </c>
      <c r="P24" s="160" t="s">
        <v>103</v>
      </c>
      <c r="Q24" s="161" t="s">
        <v>125</v>
      </c>
      <c r="R24" s="92" t="s">
        <v>105</v>
      </c>
      <c r="S24" s="37"/>
    </row>
    <row r="25" spans="1:19" ht="25.5" customHeight="1">
      <c r="A25" s="50" t="s">
        <v>33</v>
      </c>
      <c r="B25" s="51" t="s">
        <v>34</v>
      </c>
      <c r="C25" s="52">
        <v>6</v>
      </c>
      <c r="D25" s="50" t="s">
        <v>35</v>
      </c>
      <c r="E25" s="51" t="s">
        <v>36</v>
      </c>
      <c r="F25" s="51" t="s">
        <v>37</v>
      </c>
      <c r="G25" s="51"/>
      <c r="H25" s="52"/>
      <c r="I25" s="50" t="s">
        <v>36</v>
      </c>
      <c r="J25" s="80" t="s">
        <v>37</v>
      </c>
      <c r="K25" s="169">
        <v>20</v>
      </c>
      <c r="L25" s="53">
        <v>40</v>
      </c>
      <c r="M25" s="53">
        <v>60</v>
      </c>
      <c r="N25" s="53">
        <v>72</v>
      </c>
      <c r="O25" s="128">
        <v>80</v>
      </c>
      <c r="P25" s="125">
        <f aca="true" t="shared" si="2" ref="P25:P40">SUM(L25:O25)</f>
        <v>252</v>
      </c>
      <c r="Q25" s="94">
        <f aca="true" t="shared" si="3" ref="Q25:Q40">P25*100/280/100</f>
        <v>0.9</v>
      </c>
      <c r="R25" s="140">
        <v>1</v>
      </c>
      <c r="S25" s="84"/>
    </row>
    <row r="26" spans="1:19" ht="25.5" customHeight="1">
      <c r="A26" s="10" t="s">
        <v>40</v>
      </c>
      <c r="B26" s="7" t="s">
        <v>41</v>
      </c>
      <c r="C26" s="12">
        <v>6</v>
      </c>
      <c r="D26" s="10" t="s">
        <v>16</v>
      </c>
      <c r="E26" s="7" t="s">
        <v>10</v>
      </c>
      <c r="F26" s="7" t="s">
        <v>11</v>
      </c>
      <c r="G26" s="7"/>
      <c r="H26" s="12"/>
      <c r="I26" s="10" t="s">
        <v>10</v>
      </c>
      <c r="J26" s="11" t="s">
        <v>11</v>
      </c>
      <c r="K26" s="170">
        <v>20</v>
      </c>
      <c r="L26" s="55">
        <v>40</v>
      </c>
      <c r="M26" s="55">
        <v>60</v>
      </c>
      <c r="N26" s="55">
        <v>44</v>
      </c>
      <c r="O26" s="129">
        <v>100</v>
      </c>
      <c r="P26" s="130">
        <f t="shared" si="2"/>
        <v>244</v>
      </c>
      <c r="Q26" s="97">
        <f t="shared" si="3"/>
        <v>0.8714285714285714</v>
      </c>
      <c r="R26" s="141">
        <v>2</v>
      </c>
      <c r="S26" s="84"/>
    </row>
    <row r="27" spans="1:19" ht="25.5" customHeight="1">
      <c r="A27" s="10" t="s">
        <v>43</v>
      </c>
      <c r="B27" s="7" t="s">
        <v>44</v>
      </c>
      <c r="C27" s="12">
        <v>6</v>
      </c>
      <c r="D27" s="10" t="s">
        <v>9</v>
      </c>
      <c r="E27" s="7" t="s">
        <v>10</v>
      </c>
      <c r="F27" s="7" t="s">
        <v>11</v>
      </c>
      <c r="G27" s="7"/>
      <c r="H27" s="12"/>
      <c r="I27" s="10" t="s">
        <v>45</v>
      </c>
      <c r="J27" s="11" t="s">
        <v>46</v>
      </c>
      <c r="K27" s="170">
        <v>0</v>
      </c>
      <c r="L27" s="55">
        <v>40</v>
      </c>
      <c r="M27" s="55">
        <v>60</v>
      </c>
      <c r="N27" s="55">
        <v>60</v>
      </c>
      <c r="O27" s="129">
        <v>0</v>
      </c>
      <c r="P27" s="130">
        <f t="shared" si="2"/>
        <v>160</v>
      </c>
      <c r="Q27" s="97">
        <f t="shared" si="3"/>
        <v>0.5714285714285715</v>
      </c>
      <c r="R27" s="141">
        <v>3</v>
      </c>
      <c r="S27" s="84"/>
    </row>
    <row r="28" spans="1:19" ht="25.5" customHeight="1">
      <c r="A28" s="8" t="s">
        <v>147</v>
      </c>
      <c r="B28" s="3" t="s">
        <v>148</v>
      </c>
      <c r="C28" s="6">
        <v>6</v>
      </c>
      <c r="D28" s="8" t="s">
        <v>149</v>
      </c>
      <c r="E28" s="3" t="s">
        <v>150</v>
      </c>
      <c r="F28" s="3" t="s">
        <v>151</v>
      </c>
      <c r="G28" s="3"/>
      <c r="H28" s="6"/>
      <c r="I28" s="8" t="s">
        <v>150</v>
      </c>
      <c r="J28" s="9" t="s">
        <v>151</v>
      </c>
      <c r="K28" s="170">
        <v>20</v>
      </c>
      <c r="L28" s="55">
        <v>40</v>
      </c>
      <c r="M28" s="55">
        <v>60</v>
      </c>
      <c r="N28" s="55">
        <v>42</v>
      </c>
      <c r="O28" s="129">
        <v>0</v>
      </c>
      <c r="P28" s="130">
        <f t="shared" si="2"/>
        <v>142</v>
      </c>
      <c r="Q28" s="97">
        <f t="shared" si="3"/>
        <v>0.5071428571428571</v>
      </c>
      <c r="R28" s="141">
        <v>4</v>
      </c>
      <c r="S28" s="84"/>
    </row>
    <row r="29" spans="1:19" ht="25.5" customHeight="1">
      <c r="A29" s="10" t="s">
        <v>77</v>
      </c>
      <c r="B29" s="7" t="s">
        <v>23</v>
      </c>
      <c r="C29" s="12">
        <v>6</v>
      </c>
      <c r="D29" s="10" t="s">
        <v>24</v>
      </c>
      <c r="E29" s="7" t="s">
        <v>25</v>
      </c>
      <c r="F29" s="7" t="s">
        <v>26</v>
      </c>
      <c r="G29" s="7" t="s">
        <v>14</v>
      </c>
      <c r="H29" s="12" t="s">
        <v>15</v>
      </c>
      <c r="I29" s="10" t="s">
        <v>27</v>
      </c>
      <c r="J29" s="11" t="s">
        <v>23</v>
      </c>
      <c r="K29" s="170">
        <v>20</v>
      </c>
      <c r="L29" s="55">
        <v>30</v>
      </c>
      <c r="M29" s="55">
        <v>60</v>
      </c>
      <c r="N29" s="55">
        <v>44</v>
      </c>
      <c r="O29" s="129">
        <v>0</v>
      </c>
      <c r="P29" s="130">
        <f t="shared" si="2"/>
        <v>134</v>
      </c>
      <c r="Q29" s="97">
        <f t="shared" si="3"/>
        <v>0.47857142857142854</v>
      </c>
      <c r="R29" s="141">
        <v>5</v>
      </c>
      <c r="S29" s="84"/>
    </row>
    <row r="30" spans="1:19" ht="25.5" customHeight="1">
      <c r="A30" s="8" t="s">
        <v>62</v>
      </c>
      <c r="B30" s="3" t="s">
        <v>96</v>
      </c>
      <c r="C30" s="6">
        <v>6</v>
      </c>
      <c r="D30" s="8" t="s">
        <v>97</v>
      </c>
      <c r="E30" s="3" t="s">
        <v>12</v>
      </c>
      <c r="F30" s="3" t="s">
        <v>13</v>
      </c>
      <c r="G30" s="3"/>
      <c r="H30" s="6"/>
      <c r="I30" s="8" t="s">
        <v>62</v>
      </c>
      <c r="J30" s="9" t="s">
        <v>96</v>
      </c>
      <c r="K30" s="170">
        <v>20</v>
      </c>
      <c r="L30" s="55">
        <v>30</v>
      </c>
      <c r="M30" s="55">
        <v>60</v>
      </c>
      <c r="N30" s="55">
        <v>40</v>
      </c>
      <c r="O30" s="129">
        <v>0</v>
      </c>
      <c r="P30" s="130">
        <f t="shared" si="2"/>
        <v>130</v>
      </c>
      <c r="Q30" s="97">
        <f t="shared" si="3"/>
        <v>0.4642857142857143</v>
      </c>
      <c r="R30" s="141">
        <v>6</v>
      </c>
      <c r="S30" s="84"/>
    </row>
    <row r="31" spans="1:19" ht="25.5" customHeight="1">
      <c r="A31" s="8" t="s">
        <v>38</v>
      </c>
      <c r="B31" s="3" t="s">
        <v>39</v>
      </c>
      <c r="C31" s="6">
        <v>6</v>
      </c>
      <c r="D31" s="8" t="s">
        <v>35</v>
      </c>
      <c r="E31" s="3" t="s">
        <v>36</v>
      </c>
      <c r="F31" s="3" t="s">
        <v>37</v>
      </c>
      <c r="G31" s="3"/>
      <c r="H31" s="6"/>
      <c r="I31" s="8" t="s">
        <v>36</v>
      </c>
      <c r="J31" s="9" t="s">
        <v>37</v>
      </c>
      <c r="K31" s="170">
        <v>20</v>
      </c>
      <c r="L31" s="55">
        <v>0</v>
      </c>
      <c r="M31" s="55">
        <v>60</v>
      </c>
      <c r="N31" s="55">
        <v>24</v>
      </c>
      <c r="O31" s="129">
        <v>0</v>
      </c>
      <c r="P31" s="130">
        <f t="shared" si="2"/>
        <v>84</v>
      </c>
      <c r="Q31" s="97">
        <f t="shared" si="3"/>
        <v>0.3</v>
      </c>
      <c r="R31" s="141">
        <v>7</v>
      </c>
      <c r="S31" s="84"/>
    </row>
    <row r="32" spans="1:19" ht="25.5" customHeight="1">
      <c r="A32" s="8" t="s">
        <v>65</v>
      </c>
      <c r="B32" s="3" t="s">
        <v>85</v>
      </c>
      <c r="C32" s="6">
        <v>6</v>
      </c>
      <c r="D32" s="8" t="s">
        <v>59</v>
      </c>
      <c r="E32" s="3" t="s">
        <v>60</v>
      </c>
      <c r="F32" s="3" t="s">
        <v>61</v>
      </c>
      <c r="G32" s="3"/>
      <c r="H32" s="6"/>
      <c r="I32" s="8" t="s">
        <v>60</v>
      </c>
      <c r="J32" s="9" t="s">
        <v>61</v>
      </c>
      <c r="K32" s="170">
        <v>20</v>
      </c>
      <c r="L32" s="55">
        <v>5</v>
      </c>
      <c r="M32" s="55">
        <v>60</v>
      </c>
      <c r="N32" s="55">
        <v>0</v>
      </c>
      <c r="O32" s="129">
        <v>0</v>
      </c>
      <c r="P32" s="130">
        <f t="shared" si="2"/>
        <v>65</v>
      </c>
      <c r="Q32" s="97">
        <f t="shared" si="3"/>
        <v>0.23214285714285715</v>
      </c>
      <c r="R32" s="141">
        <v>8</v>
      </c>
      <c r="S32" s="84"/>
    </row>
    <row r="33" spans="1:19" ht="25.5" customHeight="1">
      <c r="A33" s="8" t="s">
        <v>42</v>
      </c>
      <c r="B33" s="3" t="s">
        <v>95</v>
      </c>
      <c r="C33" s="6">
        <v>6</v>
      </c>
      <c r="D33" s="8" t="s">
        <v>59</v>
      </c>
      <c r="E33" s="3" t="s">
        <v>60</v>
      </c>
      <c r="F33" s="3" t="s">
        <v>61</v>
      </c>
      <c r="G33" s="3"/>
      <c r="H33" s="6"/>
      <c r="I33" s="8" t="s">
        <v>60</v>
      </c>
      <c r="J33" s="9" t="s">
        <v>61</v>
      </c>
      <c r="K33" s="170">
        <v>0</v>
      </c>
      <c r="L33" s="55">
        <v>5</v>
      </c>
      <c r="M33" s="55">
        <v>60</v>
      </c>
      <c r="N33" s="55">
        <v>0</v>
      </c>
      <c r="O33" s="129">
        <v>0</v>
      </c>
      <c r="P33" s="130">
        <f t="shared" si="2"/>
        <v>65</v>
      </c>
      <c r="Q33" s="97">
        <f t="shared" si="3"/>
        <v>0.23214285714285715</v>
      </c>
      <c r="R33" s="141">
        <v>8</v>
      </c>
      <c r="S33" s="84"/>
    </row>
    <row r="34" spans="1:19" ht="25.5" customHeight="1">
      <c r="A34" s="8" t="s">
        <v>91</v>
      </c>
      <c r="B34" s="3" t="s">
        <v>92</v>
      </c>
      <c r="C34" s="6">
        <v>6</v>
      </c>
      <c r="D34" s="8" t="s">
        <v>59</v>
      </c>
      <c r="E34" s="3" t="s">
        <v>60</v>
      </c>
      <c r="F34" s="3" t="s">
        <v>61</v>
      </c>
      <c r="G34" s="3"/>
      <c r="H34" s="6"/>
      <c r="I34" s="8" t="s">
        <v>60</v>
      </c>
      <c r="J34" s="9" t="s">
        <v>61</v>
      </c>
      <c r="K34" s="170">
        <v>0</v>
      </c>
      <c r="L34" s="55">
        <v>0</v>
      </c>
      <c r="M34" s="55">
        <v>60</v>
      </c>
      <c r="N34" s="55">
        <v>0</v>
      </c>
      <c r="O34" s="129">
        <v>0</v>
      </c>
      <c r="P34" s="130">
        <f t="shared" si="2"/>
        <v>60</v>
      </c>
      <c r="Q34" s="97">
        <f t="shared" si="3"/>
        <v>0.21428571428571427</v>
      </c>
      <c r="R34" s="141">
        <v>10</v>
      </c>
      <c r="S34" s="84"/>
    </row>
    <row r="35" spans="1:19" ht="25.5" customHeight="1">
      <c r="A35" s="8" t="s">
        <v>108</v>
      </c>
      <c r="B35" s="3" t="s">
        <v>107</v>
      </c>
      <c r="C35" s="6">
        <v>6</v>
      </c>
      <c r="D35" s="8" t="s">
        <v>59</v>
      </c>
      <c r="E35" s="3" t="s">
        <v>60</v>
      </c>
      <c r="F35" s="3" t="s">
        <v>61</v>
      </c>
      <c r="G35" s="3"/>
      <c r="H35" s="6"/>
      <c r="I35" s="8" t="s">
        <v>60</v>
      </c>
      <c r="J35" s="9" t="s">
        <v>61</v>
      </c>
      <c r="K35" s="170">
        <v>20</v>
      </c>
      <c r="L35" s="55">
        <v>0</v>
      </c>
      <c r="M35" s="55">
        <v>0</v>
      </c>
      <c r="N35" s="55">
        <v>0</v>
      </c>
      <c r="O35" s="129">
        <v>0</v>
      </c>
      <c r="P35" s="130">
        <f t="shared" si="2"/>
        <v>0</v>
      </c>
      <c r="Q35" s="97">
        <f t="shared" si="3"/>
        <v>0</v>
      </c>
      <c r="R35" s="141">
        <v>11</v>
      </c>
      <c r="S35" s="84"/>
    </row>
    <row r="36" spans="1:19" ht="25.5" customHeight="1">
      <c r="A36" s="8" t="s">
        <v>93</v>
      </c>
      <c r="B36" s="3" t="s">
        <v>94</v>
      </c>
      <c r="C36" s="6">
        <v>6</v>
      </c>
      <c r="D36" s="8" t="s">
        <v>59</v>
      </c>
      <c r="E36" s="3" t="s">
        <v>60</v>
      </c>
      <c r="F36" s="3" t="s">
        <v>61</v>
      </c>
      <c r="G36" s="3"/>
      <c r="H36" s="6"/>
      <c r="I36" s="8" t="s">
        <v>60</v>
      </c>
      <c r="J36" s="9" t="s">
        <v>61</v>
      </c>
      <c r="K36" s="170">
        <v>5</v>
      </c>
      <c r="L36" s="55">
        <v>0</v>
      </c>
      <c r="M36" s="55">
        <v>0</v>
      </c>
      <c r="N36" s="55">
        <v>0</v>
      </c>
      <c r="O36" s="129">
        <v>0</v>
      </c>
      <c r="P36" s="130">
        <f t="shared" si="2"/>
        <v>0</v>
      </c>
      <c r="Q36" s="97">
        <f t="shared" si="3"/>
        <v>0</v>
      </c>
      <c r="R36" s="141">
        <v>11</v>
      </c>
      <c r="S36" s="84"/>
    </row>
    <row r="37" spans="1:19" ht="25.5" customHeight="1" thickBot="1">
      <c r="A37" s="8" t="s">
        <v>10</v>
      </c>
      <c r="B37" s="3" t="s">
        <v>70</v>
      </c>
      <c r="C37" s="6">
        <v>6</v>
      </c>
      <c r="D37" s="8" t="s">
        <v>67</v>
      </c>
      <c r="E37" s="3" t="s">
        <v>68</v>
      </c>
      <c r="F37" s="3" t="s">
        <v>69</v>
      </c>
      <c r="G37" s="3"/>
      <c r="H37" s="6"/>
      <c r="I37" s="8" t="s">
        <v>65</v>
      </c>
      <c r="J37" s="9" t="s">
        <v>66</v>
      </c>
      <c r="K37" s="170">
        <v>20</v>
      </c>
      <c r="L37" s="55">
        <v>0</v>
      </c>
      <c r="M37" s="55">
        <v>0</v>
      </c>
      <c r="N37" s="55">
        <v>0</v>
      </c>
      <c r="O37" s="129">
        <v>0</v>
      </c>
      <c r="P37" s="130">
        <f t="shared" si="2"/>
        <v>0</v>
      </c>
      <c r="Q37" s="97">
        <f t="shared" si="3"/>
        <v>0</v>
      </c>
      <c r="R37" s="141">
        <v>11</v>
      </c>
      <c r="S37" s="84"/>
    </row>
    <row r="38" spans="1:19" ht="25.5" customHeight="1" hidden="1">
      <c r="A38" s="10" t="s">
        <v>57</v>
      </c>
      <c r="B38" s="7" t="s">
        <v>58</v>
      </c>
      <c r="C38" s="12">
        <v>6</v>
      </c>
      <c r="D38" s="10" t="s">
        <v>28</v>
      </c>
      <c r="E38" s="7" t="s">
        <v>29</v>
      </c>
      <c r="F38" s="7" t="s">
        <v>30</v>
      </c>
      <c r="G38" s="7"/>
      <c r="H38" s="12"/>
      <c r="I38" s="10" t="s">
        <v>29</v>
      </c>
      <c r="J38" s="11" t="s">
        <v>30</v>
      </c>
      <c r="K38" s="170"/>
      <c r="L38" s="55"/>
      <c r="M38" s="55"/>
      <c r="N38" s="55"/>
      <c r="O38" s="129"/>
      <c r="P38" s="130">
        <f>SUM(L38:O38)</f>
        <v>0</v>
      </c>
      <c r="Q38" s="97">
        <f t="shared" si="3"/>
        <v>0</v>
      </c>
      <c r="R38" s="141">
        <v>11</v>
      </c>
      <c r="S38" s="84"/>
    </row>
    <row r="39" spans="1:19" ht="25.5" customHeight="1" hidden="1">
      <c r="A39" s="8"/>
      <c r="B39" s="3"/>
      <c r="C39" s="6"/>
      <c r="D39" s="8"/>
      <c r="E39" s="3"/>
      <c r="F39" s="3"/>
      <c r="G39" s="3"/>
      <c r="H39" s="6"/>
      <c r="I39" s="8"/>
      <c r="J39" s="9"/>
      <c r="K39" s="170"/>
      <c r="L39" s="55"/>
      <c r="M39" s="55"/>
      <c r="N39" s="55"/>
      <c r="O39" s="129"/>
      <c r="P39" s="130">
        <f t="shared" si="2"/>
        <v>0</v>
      </c>
      <c r="Q39" s="97">
        <f t="shared" si="3"/>
        <v>0</v>
      </c>
      <c r="R39" s="119"/>
      <c r="S39" s="84"/>
    </row>
    <row r="40" spans="1:19" ht="25.5" customHeight="1" hidden="1">
      <c r="A40" s="8"/>
      <c r="B40" s="3"/>
      <c r="C40" s="6"/>
      <c r="D40" s="8"/>
      <c r="E40" s="3"/>
      <c r="F40" s="3"/>
      <c r="G40" s="3"/>
      <c r="H40" s="6"/>
      <c r="I40" s="8"/>
      <c r="J40" s="9"/>
      <c r="K40" s="170"/>
      <c r="L40" s="55"/>
      <c r="M40" s="55"/>
      <c r="N40" s="55"/>
      <c r="O40" s="129"/>
      <c r="P40" s="130">
        <f t="shared" si="2"/>
        <v>0</v>
      </c>
      <c r="Q40" s="97">
        <f t="shared" si="3"/>
        <v>0</v>
      </c>
      <c r="R40" s="98"/>
      <c r="S40" s="84"/>
    </row>
    <row r="41" spans="1:19" ht="25.5" customHeight="1" hidden="1">
      <c r="A41" s="249" t="s">
        <v>54</v>
      </c>
      <c r="B41" s="250" t="s">
        <v>86</v>
      </c>
      <c r="C41" s="251">
        <v>6</v>
      </c>
      <c r="D41" s="252" t="s">
        <v>59</v>
      </c>
      <c r="E41" s="250" t="s">
        <v>60</v>
      </c>
      <c r="F41" s="250" t="s">
        <v>61</v>
      </c>
      <c r="G41" s="250"/>
      <c r="H41" s="253"/>
      <c r="I41" s="249" t="s">
        <v>60</v>
      </c>
      <c r="J41" s="251" t="s">
        <v>61</v>
      </c>
      <c r="K41" s="216"/>
      <c r="L41" s="126"/>
      <c r="M41" s="126"/>
      <c r="N41" s="126"/>
      <c r="O41" s="127"/>
      <c r="P41" s="309"/>
      <c r="Q41" s="310"/>
      <c r="R41" s="311"/>
      <c r="S41" s="84"/>
    </row>
    <row r="42" spans="1:19" ht="22.5" customHeight="1" hidden="1">
      <c r="A42" s="20" t="s">
        <v>87</v>
      </c>
      <c r="B42" s="21" t="s">
        <v>88</v>
      </c>
      <c r="C42" s="22">
        <v>6</v>
      </c>
      <c r="D42" s="23" t="s">
        <v>59</v>
      </c>
      <c r="E42" s="21" t="s">
        <v>60</v>
      </c>
      <c r="F42" s="21" t="s">
        <v>61</v>
      </c>
      <c r="G42" s="21"/>
      <c r="H42" s="24"/>
      <c r="I42" s="20" t="s">
        <v>60</v>
      </c>
      <c r="J42" s="22" t="s">
        <v>61</v>
      </c>
      <c r="K42" s="58"/>
      <c r="L42" s="59"/>
      <c r="M42" s="59"/>
      <c r="N42" s="59"/>
      <c r="O42" s="122"/>
      <c r="P42" s="309"/>
      <c r="Q42" s="310"/>
      <c r="R42" s="311"/>
      <c r="S42" s="48"/>
    </row>
    <row r="43" spans="1:19" ht="22.5" customHeight="1" hidden="1">
      <c r="A43" s="20" t="s">
        <v>89</v>
      </c>
      <c r="B43" s="21" t="s">
        <v>82</v>
      </c>
      <c r="C43" s="22">
        <v>6</v>
      </c>
      <c r="D43" s="23" t="s">
        <v>59</v>
      </c>
      <c r="E43" s="21" t="s">
        <v>60</v>
      </c>
      <c r="F43" s="21" t="s">
        <v>61</v>
      </c>
      <c r="G43" s="21"/>
      <c r="H43" s="24"/>
      <c r="I43" s="20" t="s">
        <v>60</v>
      </c>
      <c r="J43" s="22" t="s">
        <v>61</v>
      </c>
      <c r="K43" s="61"/>
      <c r="L43" s="62"/>
      <c r="M43" s="62"/>
      <c r="N43" s="62"/>
      <c r="O43" s="123"/>
      <c r="P43" s="312"/>
      <c r="Q43" s="313"/>
      <c r="R43" s="314"/>
      <c r="S43" s="48"/>
    </row>
    <row r="44" spans="1:19" ht="22.5" customHeight="1" hidden="1" thickBot="1">
      <c r="A44" s="164" t="s">
        <v>89</v>
      </c>
      <c r="B44" s="165" t="s">
        <v>90</v>
      </c>
      <c r="C44" s="166">
        <v>6</v>
      </c>
      <c r="D44" s="167" t="s">
        <v>59</v>
      </c>
      <c r="E44" s="165" t="s">
        <v>60</v>
      </c>
      <c r="F44" s="165" t="s">
        <v>61</v>
      </c>
      <c r="G44" s="165"/>
      <c r="H44" s="168"/>
      <c r="I44" s="164" t="s">
        <v>60</v>
      </c>
      <c r="J44" s="166" t="s">
        <v>61</v>
      </c>
      <c r="K44" s="64"/>
      <c r="L44" s="65"/>
      <c r="M44" s="65"/>
      <c r="N44" s="65"/>
      <c r="O44" s="124"/>
      <c r="P44" s="315"/>
      <c r="Q44" s="316"/>
      <c r="R44" s="317"/>
      <c r="S44" s="48"/>
    </row>
    <row r="45" spans="1:19" s="79" customFormat="1" ht="15.75" customHeight="1" hidden="1" thickBo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7"/>
      <c r="L45" s="47"/>
      <c r="M45" s="47"/>
      <c r="N45" s="47"/>
      <c r="O45" s="47"/>
      <c r="P45" s="48"/>
      <c r="Q45" s="48"/>
      <c r="R45" s="48"/>
      <c r="S45" s="48"/>
    </row>
    <row r="46" spans="1:22" s="79" customFormat="1" ht="47.25" customHeight="1" thickBot="1">
      <c r="A46" s="304" t="s">
        <v>134</v>
      </c>
      <c r="B46" s="318"/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9"/>
      <c r="S46" s="91"/>
      <c r="T46" s="91"/>
      <c r="U46" s="90"/>
      <c r="V46" s="90"/>
    </row>
    <row r="47" spans="1:19" s="79" customFormat="1" ht="60.75" customHeight="1" thickBot="1">
      <c r="A47" s="154" t="s">
        <v>0</v>
      </c>
      <c r="B47" s="155" t="s">
        <v>1</v>
      </c>
      <c r="C47" s="162" t="s">
        <v>32</v>
      </c>
      <c r="D47" s="163" t="s">
        <v>2</v>
      </c>
      <c r="E47" s="155" t="s">
        <v>3</v>
      </c>
      <c r="F47" s="155" t="s">
        <v>4</v>
      </c>
      <c r="G47" s="155" t="s">
        <v>5</v>
      </c>
      <c r="H47" s="156" t="s">
        <v>6</v>
      </c>
      <c r="I47" s="154" t="s">
        <v>7</v>
      </c>
      <c r="J47" s="172" t="s">
        <v>8</v>
      </c>
      <c r="K47" s="217" t="s">
        <v>98</v>
      </c>
      <c r="L47" s="217" t="s">
        <v>99</v>
      </c>
      <c r="M47" s="217" t="s">
        <v>100</v>
      </c>
      <c r="N47" s="217" t="s">
        <v>101</v>
      </c>
      <c r="O47" s="218" t="s">
        <v>102</v>
      </c>
      <c r="P47" s="219" t="s">
        <v>104</v>
      </c>
      <c r="Q47" s="133" t="s">
        <v>125</v>
      </c>
      <c r="R47" s="133" t="s">
        <v>106</v>
      </c>
      <c r="S47" s="34"/>
    </row>
    <row r="48" spans="1:19" s="79" customFormat="1" ht="25.5" customHeight="1">
      <c r="A48" s="50" t="s">
        <v>33</v>
      </c>
      <c r="B48" s="51" t="s">
        <v>34</v>
      </c>
      <c r="C48" s="52">
        <v>6</v>
      </c>
      <c r="D48" s="50" t="s">
        <v>35</v>
      </c>
      <c r="E48" s="51" t="s">
        <v>36</v>
      </c>
      <c r="F48" s="51" t="s">
        <v>37</v>
      </c>
      <c r="G48" s="51"/>
      <c r="H48" s="52"/>
      <c r="I48" s="50" t="s">
        <v>36</v>
      </c>
      <c r="J48" s="80" t="s">
        <v>37</v>
      </c>
      <c r="K48" s="173">
        <v>20</v>
      </c>
      <c r="L48" s="53">
        <v>40</v>
      </c>
      <c r="M48" s="53">
        <v>60</v>
      </c>
      <c r="N48" s="53">
        <v>72</v>
      </c>
      <c r="O48" s="93">
        <v>80</v>
      </c>
      <c r="P48" s="101">
        <f aca="true" t="shared" si="4" ref="P48:P78">SUM(K48:O48)</f>
        <v>272</v>
      </c>
      <c r="Q48" s="131">
        <f aca="true" t="shared" si="5" ref="Q48:Q78">P48*100/300/100</f>
        <v>0.9066666666666667</v>
      </c>
      <c r="R48" s="134">
        <v>1</v>
      </c>
      <c r="S48" s="102"/>
    </row>
    <row r="49" spans="1:19" s="79" customFormat="1" ht="25.5" customHeight="1">
      <c r="A49" s="10" t="s">
        <v>40</v>
      </c>
      <c r="B49" s="7" t="s">
        <v>41</v>
      </c>
      <c r="C49" s="12">
        <v>6</v>
      </c>
      <c r="D49" s="10" t="s">
        <v>16</v>
      </c>
      <c r="E49" s="7" t="s">
        <v>10</v>
      </c>
      <c r="F49" s="7" t="s">
        <v>11</v>
      </c>
      <c r="G49" s="7"/>
      <c r="H49" s="12"/>
      <c r="I49" s="10" t="s">
        <v>10</v>
      </c>
      <c r="J49" s="11" t="s">
        <v>11</v>
      </c>
      <c r="K49" s="174">
        <v>20</v>
      </c>
      <c r="L49" s="55">
        <v>40</v>
      </c>
      <c r="M49" s="55">
        <v>60</v>
      </c>
      <c r="N49" s="55">
        <v>44</v>
      </c>
      <c r="O49" s="96">
        <v>100</v>
      </c>
      <c r="P49" s="104">
        <f t="shared" si="4"/>
        <v>264</v>
      </c>
      <c r="Q49" s="132">
        <f t="shared" si="5"/>
        <v>0.88</v>
      </c>
      <c r="R49" s="135">
        <v>2</v>
      </c>
      <c r="S49" s="102"/>
    </row>
    <row r="50" spans="1:19" s="79" customFormat="1" ht="25.5" customHeight="1">
      <c r="A50" s="10" t="s">
        <v>56</v>
      </c>
      <c r="B50" s="7" t="s">
        <v>30</v>
      </c>
      <c r="C50" s="12">
        <v>5</v>
      </c>
      <c r="D50" s="10" t="s">
        <v>28</v>
      </c>
      <c r="E50" s="7" t="s">
        <v>29</v>
      </c>
      <c r="F50" s="7" t="s">
        <v>30</v>
      </c>
      <c r="G50" s="7"/>
      <c r="H50" s="12"/>
      <c r="I50" s="10" t="s">
        <v>29</v>
      </c>
      <c r="J50" s="11" t="s">
        <v>30</v>
      </c>
      <c r="K50" s="174">
        <v>20</v>
      </c>
      <c r="L50" s="55">
        <v>40</v>
      </c>
      <c r="M50" s="55">
        <v>60</v>
      </c>
      <c r="N50" s="55">
        <v>60</v>
      </c>
      <c r="O50" s="96">
        <v>0</v>
      </c>
      <c r="P50" s="104">
        <f t="shared" si="4"/>
        <v>180</v>
      </c>
      <c r="Q50" s="132">
        <f t="shared" si="5"/>
        <v>0.6</v>
      </c>
      <c r="R50" s="135">
        <v>3</v>
      </c>
      <c r="S50" s="102"/>
    </row>
    <row r="51" spans="1:19" s="79" customFormat="1" ht="25.5" customHeight="1">
      <c r="A51" s="10" t="s">
        <v>47</v>
      </c>
      <c r="B51" s="7" t="s">
        <v>48</v>
      </c>
      <c r="C51" s="12">
        <v>5</v>
      </c>
      <c r="D51" s="10" t="s">
        <v>9</v>
      </c>
      <c r="E51" s="7" t="s">
        <v>10</v>
      </c>
      <c r="F51" s="7" t="s">
        <v>11</v>
      </c>
      <c r="G51" s="7" t="s">
        <v>29</v>
      </c>
      <c r="H51" s="12" t="s">
        <v>30</v>
      </c>
      <c r="I51" s="10" t="s">
        <v>51</v>
      </c>
      <c r="J51" s="11" t="s">
        <v>52</v>
      </c>
      <c r="K51" s="174">
        <v>20</v>
      </c>
      <c r="L51" s="55">
        <v>40</v>
      </c>
      <c r="M51" s="55">
        <v>60</v>
      </c>
      <c r="N51" s="55">
        <v>42</v>
      </c>
      <c r="O51" s="96">
        <v>0</v>
      </c>
      <c r="P51" s="104">
        <f t="shared" si="4"/>
        <v>162</v>
      </c>
      <c r="Q51" s="132">
        <f t="shared" si="5"/>
        <v>0.54</v>
      </c>
      <c r="R51" s="135">
        <v>4</v>
      </c>
      <c r="S51" s="102"/>
    </row>
    <row r="52" spans="1:19" s="79" customFormat="1" ht="25.5" customHeight="1">
      <c r="A52" s="8" t="s">
        <v>147</v>
      </c>
      <c r="B52" s="3" t="s">
        <v>148</v>
      </c>
      <c r="C52" s="6">
        <v>6</v>
      </c>
      <c r="D52" s="8" t="s">
        <v>149</v>
      </c>
      <c r="E52" s="3" t="s">
        <v>150</v>
      </c>
      <c r="F52" s="3" t="s">
        <v>151</v>
      </c>
      <c r="G52" s="3"/>
      <c r="H52" s="6"/>
      <c r="I52" s="8" t="s">
        <v>150</v>
      </c>
      <c r="J52" s="9" t="s">
        <v>151</v>
      </c>
      <c r="K52" s="174">
        <v>20</v>
      </c>
      <c r="L52" s="55">
        <v>40</v>
      </c>
      <c r="M52" s="55">
        <v>60</v>
      </c>
      <c r="N52" s="55">
        <v>42</v>
      </c>
      <c r="O52" s="96">
        <v>0</v>
      </c>
      <c r="P52" s="104">
        <f t="shared" si="4"/>
        <v>162</v>
      </c>
      <c r="Q52" s="132">
        <f t="shared" si="5"/>
        <v>0.54</v>
      </c>
      <c r="R52" s="135">
        <v>4</v>
      </c>
      <c r="S52" s="102"/>
    </row>
    <row r="53" spans="1:19" s="79" customFormat="1" ht="25.5" customHeight="1">
      <c r="A53" s="10" t="s">
        <v>43</v>
      </c>
      <c r="B53" s="7" t="s">
        <v>44</v>
      </c>
      <c r="C53" s="12">
        <v>6</v>
      </c>
      <c r="D53" s="10" t="s">
        <v>9</v>
      </c>
      <c r="E53" s="7" t="s">
        <v>10</v>
      </c>
      <c r="F53" s="7" t="s">
        <v>11</v>
      </c>
      <c r="G53" s="7"/>
      <c r="H53" s="12"/>
      <c r="I53" s="10" t="s">
        <v>45</v>
      </c>
      <c r="J53" s="11" t="s">
        <v>46</v>
      </c>
      <c r="K53" s="174">
        <v>0</v>
      </c>
      <c r="L53" s="55">
        <v>40</v>
      </c>
      <c r="M53" s="55">
        <v>60</v>
      </c>
      <c r="N53" s="55">
        <v>60</v>
      </c>
      <c r="O53" s="96">
        <v>0</v>
      </c>
      <c r="P53" s="104">
        <f t="shared" si="4"/>
        <v>160</v>
      </c>
      <c r="Q53" s="132">
        <f t="shared" si="5"/>
        <v>0.5333333333333333</v>
      </c>
      <c r="R53" s="135">
        <v>6</v>
      </c>
      <c r="S53" s="102"/>
    </row>
    <row r="54" spans="1:19" s="79" customFormat="1" ht="25.5" customHeight="1">
      <c r="A54" s="10" t="s">
        <v>77</v>
      </c>
      <c r="B54" s="7" t="s">
        <v>23</v>
      </c>
      <c r="C54" s="12">
        <v>6</v>
      </c>
      <c r="D54" s="10" t="s">
        <v>24</v>
      </c>
      <c r="E54" s="7" t="s">
        <v>25</v>
      </c>
      <c r="F54" s="7" t="s">
        <v>26</v>
      </c>
      <c r="G54" s="7" t="s">
        <v>14</v>
      </c>
      <c r="H54" s="12" t="s">
        <v>15</v>
      </c>
      <c r="I54" s="10" t="s">
        <v>27</v>
      </c>
      <c r="J54" s="11" t="s">
        <v>23</v>
      </c>
      <c r="K54" s="174">
        <v>20</v>
      </c>
      <c r="L54" s="55">
        <v>30</v>
      </c>
      <c r="M54" s="55">
        <v>60</v>
      </c>
      <c r="N54" s="55">
        <v>44</v>
      </c>
      <c r="O54" s="96">
        <v>0</v>
      </c>
      <c r="P54" s="104">
        <f t="shared" si="4"/>
        <v>154</v>
      </c>
      <c r="Q54" s="132">
        <f t="shared" si="5"/>
        <v>0.5133333333333333</v>
      </c>
      <c r="R54" s="135">
        <v>7</v>
      </c>
      <c r="S54" s="102"/>
    </row>
    <row r="55" spans="1:19" s="79" customFormat="1" ht="25.5" customHeight="1">
      <c r="A55" s="8" t="s">
        <v>62</v>
      </c>
      <c r="B55" s="3" t="s">
        <v>96</v>
      </c>
      <c r="C55" s="6">
        <v>6</v>
      </c>
      <c r="D55" s="8" t="s">
        <v>97</v>
      </c>
      <c r="E55" s="3" t="s">
        <v>12</v>
      </c>
      <c r="F55" s="3" t="s">
        <v>13</v>
      </c>
      <c r="G55" s="3"/>
      <c r="H55" s="6"/>
      <c r="I55" s="8" t="s">
        <v>62</v>
      </c>
      <c r="J55" s="9" t="s">
        <v>96</v>
      </c>
      <c r="K55" s="174">
        <v>20</v>
      </c>
      <c r="L55" s="55">
        <v>30</v>
      </c>
      <c r="M55" s="55">
        <v>60</v>
      </c>
      <c r="N55" s="55">
        <v>40</v>
      </c>
      <c r="O55" s="96">
        <v>0</v>
      </c>
      <c r="P55" s="104">
        <f t="shared" si="4"/>
        <v>150</v>
      </c>
      <c r="Q55" s="132">
        <f t="shared" si="5"/>
        <v>0.5</v>
      </c>
      <c r="R55" s="135">
        <v>8</v>
      </c>
      <c r="S55" s="102"/>
    </row>
    <row r="56" spans="1:19" s="79" customFormat="1" ht="25.5" customHeight="1">
      <c r="A56" s="10" t="s">
        <v>63</v>
      </c>
      <c r="B56" s="7" t="s">
        <v>64</v>
      </c>
      <c r="C56" s="12">
        <v>5</v>
      </c>
      <c r="D56" s="10" t="s">
        <v>80</v>
      </c>
      <c r="E56" s="7" t="s">
        <v>10</v>
      </c>
      <c r="F56" s="7" t="s">
        <v>11</v>
      </c>
      <c r="G56" s="7"/>
      <c r="H56" s="12"/>
      <c r="I56" s="10" t="s">
        <v>63</v>
      </c>
      <c r="J56" s="11" t="s">
        <v>64</v>
      </c>
      <c r="K56" s="174">
        <v>0</v>
      </c>
      <c r="L56" s="55">
        <v>40</v>
      </c>
      <c r="M56" s="55">
        <v>60</v>
      </c>
      <c r="N56" s="55">
        <v>40</v>
      </c>
      <c r="O56" s="96">
        <v>0</v>
      </c>
      <c r="P56" s="104">
        <f t="shared" si="4"/>
        <v>140</v>
      </c>
      <c r="Q56" s="132">
        <f t="shared" si="5"/>
        <v>0.4666666666666666</v>
      </c>
      <c r="R56" s="135">
        <v>9</v>
      </c>
      <c r="S56" s="102"/>
    </row>
    <row r="57" spans="1:19" s="79" customFormat="1" ht="25.5" customHeight="1">
      <c r="A57" s="8" t="s">
        <v>72</v>
      </c>
      <c r="B57" s="3" t="s">
        <v>73</v>
      </c>
      <c r="C57" s="6">
        <v>5</v>
      </c>
      <c r="D57" s="8" t="s">
        <v>16</v>
      </c>
      <c r="E57" s="3" t="s">
        <v>10</v>
      </c>
      <c r="F57" s="3" t="s">
        <v>11</v>
      </c>
      <c r="G57" s="3"/>
      <c r="H57" s="6"/>
      <c r="I57" s="8" t="s">
        <v>10</v>
      </c>
      <c r="J57" s="9" t="s">
        <v>11</v>
      </c>
      <c r="K57" s="174">
        <v>20</v>
      </c>
      <c r="L57" s="55">
        <v>5</v>
      </c>
      <c r="M57" s="55">
        <v>60</v>
      </c>
      <c r="N57" s="55">
        <v>44</v>
      </c>
      <c r="O57" s="96">
        <v>0</v>
      </c>
      <c r="P57" s="104">
        <f t="shared" si="4"/>
        <v>129</v>
      </c>
      <c r="Q57" s="132">
        <f t="shared" si="5"/>
        <v>0.43</v>
      </c>
      <c r="R57" s="135">
        <v>10</v>
      </c>
      <c r="S57" s="102"/>
    </row>
    <row r="58" spans="1:19" s="79" customFormat="1" ht="25.5" customHeight="1">
      <c r="A58" s="8" t="s">
        <v>38</v>
      </c>
      <c r="B58" s="3" t="s">
        <v>39</v>
      </c>
      <c r="C58" s="6">
        <v>6</v>
      </c>
      <c r="D58" s="8" t="s">
        <v>35</v>
      </c>
      <c r="E58" s="3" t="s">
        <v>36</v>
      </c>
      <c r="F58" s="3" t="s">
        <v>37</v>
      </c>
      <c r="G58" s="3"/>
      <c r="H58" s="6"/>
      <c r="I58" s="8" t="s">
        <v>36</v>
      </c>
      <c r="J58" s="9" t="s">
        <v>37</v>
      </c>
      <c r="K58" s="174">
        <v>20</v>
      </c>
      <c r="L58" s="55">
        <v>0</v>
      </c>
      <c r="M58" s="55">
        <v>60</v>
      </c>
      <c r="N58" s="55">
        <v>24</v>
      </c>
      <c r="O58" s="96">
        <v>0</v>
      </c>
      <c r="P58" s="104">
        <f t="shared" si="4"/>
        <v>104</v>
      </c>
      <c r="Q58" s="132">
        <f t="shared" si="5"/>
        <v>0.3466666666666666</v>
      </c>
      <c r="R58" s="135">
        <v>11</v>
      </c>
      <c r="S58" s="102"/>
    </row>
    <row r="59" spans="1:19" s="79" customFormat="1" ht="25.5" customHeight="1">
      <c r="A59" s="13" t="s">
        <v>65</v>
      </c>
      <c r="B59" s="4" t="s">
        <v>85</v>
      </c>
      <c r="C59" s="5">
        <v>6</v>
      </c>
      <c r="D59" s="8" t="s">
        <v>59</v>
      </c>
      <c r="E59" s="3" t="s">
        <v>60</v>
      </c>
      <c r="F59" s="3" t="s">
        <v>61</v>
      </c>
      <c r="G59" s="3"/>
      <c r="H59" s="6"/>
      <c r="I59" s="8" t="s">
        <v>60</v>
      </c>
      <c r="J59" s="9" t="s">
        <v>61</v>
      </c>
      <c r="K59" s="174">
        <v>20</v>
      </c>
      <c r="L59" s="55">
        <v>5</v>
      </c>
      <c r="M59" s="55">
        <v>60</v>
      </c>
      <c r="N59" s="55">
        <v>0</v>
      </c>
      <c r="O59" s="96">
        <v>0</v>
      </c>
      <c r="P59" s="104">
        <f t="shared" si="4"/>
        <v>85</v>
      </c>
      <c r="Q59" s="132">
        <f t="shared" si="5"/>
        <v>0.2833333333333333</v>
      </c>
      <c r="R59" s="135">
        <v>12</v>
      </c>
      <c r="S59" s="102"/>
    </row>
    <row r="60" spans="1:19" s="79" customFormat="1" ht="25.5" customHeight="1">
      <c r="A60" s="183" t="s">
        <v>42</v>
      </c>
      <c r="B60" s="184" t="s">
        <v>95</v>
      </c>
      <c r="C60" s="187">
        <v>6</v>
      </c>
      <c r="D60" s="8" t="s">
        <v>59</v>
      </c>
      <c r="E60" s="3" t="s">
        <v>60</v>
      </c>
      <c r="F60" s="3" t="s">
        <v>61</v>
      </c>
      <c r="G60" s="3"/>
      <c r="H60" s="6"/>
      <c r="I60" s="8" t="s">
        <v>60</v>
      </c>
      <c r="J60" s="9" t="s">
        <v>61</v>
      </c>
      <c r="K60" s="174">
        <v>0</v>
      </c>
      <c r="L60" s="55">
        <v>5</v>
      </c>
      <c r="M60" s="55">
        <v>60</v>
      </c>
      <c r="N60" s="55">
        <v>0</v>
      </c>
      <c r="O60" s="96">
        <v>0</v>
      </c>
      <c r="P60" s="104">
        <f t="shared" si="4"/>
        <v>65</v>
      </c>
      <c r="Q60" s="132">
        <f t="shared" si="5"/>
        <v>0.21666666666666667</v>
      </c>
      <c r="R60" s="135">
        <v>13</v>
      </c>
      <c r="S60" s="102"/>
    </row>
    <row r="61" spans="1:19" s="79" customFormat="1" ht="25.5" customHeight="1">
      <c r="A61" s="8" t="s">
        <v>31</v>
      </c>
      <c r="B61" s="3" t="s">
        <v>78</v>
      </c>
      <c r="C61" s="6">
        <v>4</v>
      </c>
      <c r="D61" s="8" t="s">
        <v>16</v>
      </c>
      <c r="E61" s="3" t="s">
        <v>10</v>
      </c>
      <c r="F61" s="3" t="s">
        <v>11</v>
      </c>
      <c r="G61" s="3"/>
      <c r="H61" s="6"/>
      <c r="I61" s="8" t="s">
        <v>10</v>
      </c>
      <c r="J61" s="9" t="s">
        <v>11</v>
      </c>
      <c r="K61" s="174">
        <v>0</v>
      </c>
      <c r="L61" s="55">
        <v>0</v>
      </c>
      <c r="M61" s="55">
        <v>60</v>
      </c>
      <c r="N61" s="55">
        <v>0</v>
      </c>
      <c r="O61" s="96">
        <v>0</v>
      </c>
      <c r="P61" s="104">
        <f t="shared" si="4"/>
        <v>60</v>
      </c>
      <c r="Q61" s="132">
        <f t="shared" si="5"/>
        <v>0.2</v>
      </c>
      <c r="R61" s="135">
        <v>14</v>
      </c>
      <c r="S61" s="102"/>
    </row>
    <row r="62" spans="1:19" s="79" customFormat="1" ht="25.5" customHeight="1">
      <c r="A62" s="8" t="s">
        <v>152</v>
      </c>
      <c r="B62" s="3" t="s">
        <v>153</v>
      </c>
      <c r="C62" s="6">
        <v>5</v>
      </c>
      <c r="D62" s="8" t="s">
        <v>154</v>
      </c>
      <c r="E62" s="3" t="s">
        <v>155</v>
      </c>
      <c r="F62" s="3" t="s">
        <v>156</v>
      </c>
      <c r="G62" s="3"/>
      <c r="H62" s="6"/>
      <c r="I62" s="8" t="s">
        <v>157</v>
      </c>
      <c r="J62" s="9" t="s">
        <v>158</v>
      </c>
      <c r="K62" s="174">
        <v>0</v>
      </c>
      <c r="L62" s="55">
        <v>0</v>
      </c>
      <c r="M62" s="55">
        <v>60</v>
      </c>
      <c r="N62" s="55">
        <v>0</v>
      </c>
      <c r="O62" s="96">
        <v>0</v>
      </c>
      <c r="P62" s="104">
        <f t="shared" si="4"/>
        <v>60</v>
      </c>
      <c r="Q62" s="132">
        <f t="shared" si="5"/>
        <v>0.2</v>
      </c>
      <c r="R62" s="135">
        <v>14</v>
      </c>
      <c r="S62" s="102"/>
    </row>
    <row r="63" spans="1:19" s="79" customFormat="1" ht="25.5" customHeight="1">
      <c r="A63" s="8" t="s">
        <v>91</v>
      </c>
      <c r="B63" s="3" t="s">
        <v>92</v>
      </c>
      <c r="C63" s="6">
        <v>6</v>
      </c>
      <c r="D63" s="8" t="s">
        <v>59</v>
      </c>
      <c r="E63" s="3" t="s">
        <v>60</v>
      </c>
      <c r="F63" s="3" t="s">
        <v>61</v>
      </c>
      <c r="G63" s="3"/>
      <c r="H63" s="6"/>
      <c r="I63" s="8" t="s">
        <v>60</v>
      </c>
      <c r="J63" s="9" t="s">
        <v>61</v>
      </c>
      <c r="K63" s="174">
        <v>0</v>
      </c>
      <c r="L63" s="55">
        <v>0</v>
      </c>
      <c r="M63" s="55">
        <v>60</v>
      </c>
      <c r="N63" s="55">
        <v>0</v>
      </c>
      <c r="O63" s="96">
        <v>0</v>
      </c>
      <c r="P63" s="104">
        <f t="shared" si="4"/>
        <v>60</v>
      </c>
      <c r="Q63" s="132">
        <f t="shared" si="5"/>
        <v>0.2</v>
      </c>
      <c r="R63" s="135">
        <v>14</v>
      </c>
      <c r="S63" s="102"/>
    </row>
    <row r="64" spans="1:19" s="79" customFormat="1" ht="25.5" customHeight="1">
      <c r="A64" s="10" t="s">
        <v>49</v>
      </c>
      <c r="B64" s="7" t="s">
        <v>74</v>
      </c>
      <c r="C64" s="12">
        <v>5</v>
      </c>
      <c r="D64" s="10" t="s">
        <v>9</v>
      </c>
      <c r="E64" s="7" t="s">
        <v>10</v>
      </c>
      <c r="F64" s="7" t="s">
        <v>11</v>
      </c>
      <c r="G64" s="7"/>
      <c r="H64" s="12"/>
      <c r="I64" s="10" t="s">
        <v>51</v>
      </c>
      <c r="J64" s="11" t="s">
        <v>52</v>
      </c>
      <c r="K64" s="174">
        <v>0</v>
      </c>
      <c r="L64" s="55">
        <v>10</v>
      </c>
      <c r="M64" s="55">
        <v>0</v>
      </c>
      <c r="N64" s="55">
        <v>42</v>
      </c>
      <c r="O64" s="96">
        <v>0</v>
      </c>
      <c r="P64" s="104">
        <f t="shared" si="4"/>
        <v>52</v>
      </c>
      <c r="Q64" s="132">
        <f t="shared" si="5"/>
        <v>0.1733333333333333</v>
      </c>
      <c r="R64" s="135">
        <v>17</v>
      </c>
      <c r="S64" s="102"/>
    </row>
    <row r="65" spans="1:19" s="79" customFormat="1" ht="25.5" customHeight="1">
      <c r="A65" s="8" t="s">
        <v>22</v>
      </c>
      <c r="B65" s="3" t="s">
        <v>23</v>
      </c>
      <c r="C65" s="6">
        <v>4</v>
      </c>
      <c r="D65" s="8" t="s">
        <v>24</v>
      </c>
      <c r="E65" s="3" t="s">
        <v>25</v>
      </c>
      <c r="F65" s="3" t="s">
        <v>26</v>
      </c>
      <c r="G65" s="3" t="s">
        <v>14</v>
      </c>
      <c r="H65" s="6" t="s">
        <v>15</v>
      </c>
      <c r="I65" s="8" t="s">
        <v>27</v>
      </c>
      <c r="J65" s="9" t="s">
        <v>23</v>
      </c>
      <c r="K65" s="174">
        <v>0</v>
      </c>
      <c r="L65" s="55">
        <v>0</v>
      </c>
      <c r="M65" s="55">
        <v>0</v>
      </c>
      <c r="N65" s="55">
        <v>44</v>
      </c>
      <c r="O65" s="96">
        <v>0</v>
      </c>
      <c r="P65" s="104">
        <f t="shared" si="4"/>
        <v>44</v>
      </c>
      <c r="Q65" s="132">
        <f t="shared" si="5"/>
        <v>0.14666666666666667</v>
      </c>
      <c r="R65" s="135">
        <v>18</v>
      </c>
      <c r="S65" s="102"/>
    </row>
    <row r="66" spans="1:19" s="79" customFormat="1" ht="25.5" customHeight="1">
      <c r="A66" s="10" t="s">
        <v>21</v>
      </c>
      <c r="B66" s="7" t="s">
        <v>50</v>
      </c>
      <c r="C66" s="12">
        <v>5</v>
      </c>
      <c r="D66" s="10" t="s">
        <v>55</v>
      </c>
      <c r="E66" s="7" t="s">
        <v>10</v>
      </c>
      <c r="F66" s="7" t="s">
        <v>11</v>
      </c>
      <c r="G66" s="7" t="s">
        <v>29</v>
      </c>
      <c r="H66" s="12" t="s">
        <v>30</v>
      </c>
      <c r="I66" s="10" t="s">
        <v>20</v>
      </c>
      <c r="J66" s="11" t="s">
        <v>17</v>
      </c>
      <c r="K66" s="174">
        <v>0</v>
      </c>
      <c r="L66" s="55">
        <v>0</v>
      </c>
      <c r="M66" s="55">
        <v>0</v>
      </c>
      <c r="N66" s="55">
        <v>42</v>
      </c>
      <c r="O66" s="96">
        <v>0</v>
      </c>
      <c r="P66" s="104">
        <f t="shared" si="4"/>
        <v>42</v>
      </c>
      <c r="Q66" s="132">
        <f t="shared" si="5"/>
        <v>0.14</v>
      </c>
      <c r="R66" s="135">
        <v>19</v>
      </c>
      <c r="S66" s="102"/>
    </row>
    <row r="67" spans="1:19" s="79" customFormat="1" ht="25.5" customHeight="1">
      <c r="A67" s="8" t="s">
        <v>108</v>
      </c>
      <c r="B67" s="3" t="s">
        <v>107</v>
      </c>
      <c r="C67" s="6">
        <v>6</v>
      </c>
      <c r="D67" s="8" t="s">
        <v>59</v>
      </c>
      <c r="E67" s="3" t="s">
        <v>60</v>
      </c>
      <c r="F67" s="3" t="s">
        <v>61</v>
      </c>
      <c r="G67" s="3"/>
      <c r="H67" s="6"/>
      <c r="I67" s="8" t="s">
        <v>60</v>
      </c>
      <c r="J67" s="9" t="s">
        <v>61</v>
      </c>
      <c r="K67" s="174">
        <v>20</v>
      </c>
      <c r="L67" s="55">
        <v>0</v>
      </c>
      <c r="M67" s="55">
        <v>0</v>
      </c>
      <c r="N67" s="55">
        <v>0</v>
      </c>
      <c r="O67" s="96">
        <v>0</v>
      </c>
      <c r="P67" s="104">
        <f t="shared" si="4"/>
        <v>20</v>
      </c>
      <c r="Q67" s="132">
        <f t="shared" si="5"/>
        <v>0.06666666666666667</v>
      </c>
      <c r="R67" s="135">
        <v>20</v>
      </c>
      <c r="S67" s="102"/>
    </row>
    <row r="68" spans="1:19" s="79" customFormat="1" ht="25.5" customHeight="1">
      <c r="A68" s="8" t="s">
        <v>10</v>
      </c>
      <c r="B68" s="3" t="s">
        <v>70</v>
      </c>
      <c r="C68" s="6">
        <v>6</v>
      </c>
      <c r="D68" s="8" t="s">
        <v>67</v>
      </c>
      <c r="E68" s="3" t="s">
        <v>68</v>
      </c>
      <c r="F68" s="3" t="s">
        <v>69</v>
      </c>
      <c r="G68" s="3"/>
      <c r="H68" s="6"/>
      <c r="I68" s="8" t="s">
        <v>65</v>
      </c>
      <c r="J68" s="9" t="s">
        <v>66</v>
      </c>
      <c r="K68" s="174">
        <v>20</v>
      </c>
      <c r="L68" s="55">
        <v>0</v>
      </c>
      <c r="M68" s="55">
        <v>0</v>
      </c>
      <c r="N68" s="55">
        <v>0</v>
      </c>
      <c r="O68" s="96">
        <v>0</v>
      </c>
      <c r="P68" s="104">
        <f t="shared" si="4"/>
        <v>20</v>
      </c>
      <c r="Q68" s="132">
        <f t="shared" si="5"/>
        <v>0.06666666666666667</v>
      </c>
      <c r="R68" s="135">
        <v>20</v>
      </c>
      <c r="S68" s="102"/>
    </row>
    <row r="69" spans="1:19" s="79" customFormat="1" ht="25.5" customHeight="1">
      <c r="A69" s="10" t="s">
        <v>49</v>
      </c>
      <c r="B69" s="7" t="s">
        <v>79</v>
      </c>
      <c r="C69" s="12">
        <v>5</v>
      </c>
      <c r="D69" s="10" t="s">
        <v>28</v>
      </c>
      <c r="E69" s="7" t="s">
        <v>29</v>
      </c>
      <c r="F69" s="7" t="s">
        <v>30</v>
      </c>
      <c r="G69" s="7"/>
      <c r="H69" s="12"/>
      <c r="I69" s="10" t="s">
        <v>29</v>
      </c>
      <c r="J69" s="11" t="s">
        <v>30</v>
      </c>
      <c r="K69" s="174">
        <v>5</v>
      </c>
      <c r="L69" s="55">
        <v>0</v>
      </c>
      <c r="M69" s="55">
        <v>0</v>
      </c>
      <c r="N69" s="55">
        <v>0</v>
      </c>
      <c r="O69" s="96">
        <v>0</v>
      </c>
      <c r="P69" s="104">
        <f t="shared" si="4"/>
        <v>5</v>
      </c>
      <c r="Q69" s="132">
        <f t="shared" si="5"/>
        <v>0.016666666666666666</v>
      </c>
      <c r="R69" s="135">
        <v>22</v>
      </c>
      <c r="S69" s="102"/>
    </row>
    <row r="70" spans="1:19" s="79" customFormat="1" ht="25.5" customHeight="1">
      <c r="A70" s="8" t="s">
        <v>93</v>
      </c>
      <c r="B70" s="3" t="s">
        <v>94</v>
      </c>
      <c r="C70" s="6">
        <v>6</v>
      </c>
      <c r="D70" s="8" t="s">
        <v>59</v>
      </c>
      <c r="E70" s="3" t="s">
        <v>60</v>
      </c>
      <c r="F70" s="3" t="s">
        <v>61</v>
      </c>
      <c r="G70" s="3"/>
      <c r="H70" s="6"/>
      <c r="I70" s="8" t="s">
        <v>60</v>
      </c>
      <c r="J70" s="9" t="s">
        <v>61</v>
      </c>
      <c r="K70" s="174">
        <v>5</v>
      </c>
      <c r="L70" s="55">
        <v>0</v>
      </c>
      <c r="M70" s="55">
        <v>0</v>
      </c>
      <c r="N70" s="55">
        <v>0</v>
      </c>
      <c r="O70" s="96">
        <v>0</v>
      </c>
      <c r="P70" s="104">
        <f t="shared" si="4"/>
        <v>5</v>
      </c>
      <c r="Q70" s="132">
        <f t="shared" si="5"/>
        <v>0.016666666666666666</v>
      </c>
      <c r="R70" s="135">
        <v>22</v>
      </c>
      <c r="S70" s="102"/>
    </row>
    <row r="71" spans="1:19" s="79" customFormat="1" ht="25.5" customHeight="1" hidden="1">
      <c r="A71" s="8" t="s">
        <v>53</v>
      </c>
      <c r="B71" s="3" t="s">
        <v>109</v>
      </c>
      <c r="C71" s="6">
        <v>5</v>
      </c>
      <c r="D71" s="8" t="s">
        <v>59</v>
      </c>
      <c r="E71" s="3" t="s">
        <v>60</v>
      </c>
      <c r="F71" s="3" t="s">
        <v>61</v>
      </c>
      <c r="G71" s="3"/>
      <c r="H71" s="6"/>
      <c r="I71" s="8" t="s">
        <v>60</v>
      </c>
      <c r="J71" s="9" t="s">
        <v>61</v>
      </c>
      <c r="K71" s="174"/>
      <c r="L71" s="55"/>
      <c r="M71" s="55"/>
      <c r="N71" s="55"/>
      <c r="O71" s="96"/>
      <c r="P71" s="104">
        <f t="shared" si="4"/>
        <v>0</v>
      </c>
      <c r="Q71" s="132">
        <f t="shared" si="5"/>
        <v>0</v>
      </c>
      <c r="R71" s="135">
        <v>24</v>
      </c>
      <c r="S71" s="102"/>
    </row>
    <row r="72" spans="1:19" s="79" customFormat="1" ht="25.5" customHeight="1" hidden="1">
      <c r="A72" s="10" t="s">
        <v>75</v>
      </c>
      <c r="B72" s="7" t="s">
        <v>76</v>
      </c>
      <c r="C72" s="12">
        <v>5</v>
      </c>
      <c r="D72" s="10" t="s">
        <v>55</v>
      </c>
      <c r="E72" s="7" t="s">
        <v>18</v>
      </c>
      <c r="F72" s="7" t="s">
        <v>19</v>
      </c>
      <c r="G72" s="7" t="s">
        <v>14</v>
      </c>
      <c r="H72" s="12" t="s">
        <v>15</v>
      </c>
      <c r="I72" s="10" t="s">
        <v>20</v>
      </c>
      <c r="J72" s="11" t="s">
        <v>17</v>
      </c>
      <c r="K72" s="174"/>
      <c r="L72" s="55"/>
      <c r="M72" s="55"/>
      <c r="N72" s="55"/>
      <c r="O72" s="96"/>
      <c r="P72" s="104">
        <f t="shared" si="4"/>
        <v>0</v>
      </c>
      <c r="Q72" s="132">
        <f t="shared" si="5"/>
        <v>0</v>
      </c>
      <c r="R72" s="135">
        <v>24</v>
      </c>
      <c r="S72" s="102"/>
    </row>
    <row r="73" spans="1:19" s="79" customFormat="1" ht="25.5" customHeight="1" hidden="1">
      <c r="A73" s="8" t="s">
        <v>25</v>
      </c>
      <c r="B73" s="3" t="s">
        <v>71</v>
      </c>
      <c r="C73" s="6">
        <v>5</v>
      </c>
      <c r="D73" s="8" t="s">
        <v>16</v>
      </c>
      <c r="E73" s="3" t="s">
        <v>10</v>
      </c>
      <c r="F73" s="3" t="s">
        <v>11</v>
      </c>
      <c r="G73" s="3"/>
      <c r="H73" s="6"/>
      <c r="I73" s="8" t="s">
        <v>10</v>
      </c>
      <c r="J73" s="9" t="s">
        <v>11</v>
      </c>
      <c r="K73" s="174"/>
      <c r="L73" s="55"/>
      <c r="M73" s="55"/>
      <c r="N73" s="55"/>
      <c r="O73" s="96"/>
      <c r="P73" s="104">
        <f t="shared" si="4"/>
        <v>0</v>
      </c>
      <c r="Q73" s="132">
        <f t="shared" si="5"/>
        <v>0</v>
      </c>
      <c r="R73" s="135">
        <v>24</v>
      </c>
      <c r="S73" s="102"/>
    </row>
    <row r="74" spans="1:19" s="79" customFormat="1" ht="25.5" customHeight="1" hidden="1">
      <c r="A74" s="10" t="s">
        <v>57</v>
      </c>
      <c r="B74" s="7" t="s">
        <v>58</v>
      </c>
      <c r="C74" s="12">
        <v>6</v>
      </c>
      <c r="D74" s="10" t="s">
        <v>28</v>
      </c>
      <c r="E74" s="7" t="s">
        <v>29</v>
      </c>
      <c r="F74" s="7" t="s">
        <v>30</v>
      </c>
      <c r="G74" s="7"/>
      <c r="H74" s="12"/>
      <c r="I74" s="10" t="s">
        <v>29</v>
      </c>
      <c r="J74" s="11" t="s">
        <v>30</v>
      </c>
      <c r="K74" s="174"/>
      <c r="L74" s="55"/>
      <c r="M74" s="55"/>
      <c r="N74" s="55"/>
      <c r="O74" s="96"/>
      <c r="P74" s="104">
        <f t="shared" si="4"/>
        <v>0</v>
      </c>
      <c r="Q74" s="132">
        <f t="shared" si="5"/>
        <v>0</v>
      </c>
      <c r="R74" s="135">
        <v>24</v>
      </c>
      <c r="S74" s="102"/>
    </row>
    <row r="75" spans="1:19" s="79" customFormat="1" ht="25.5" customHeight="1" hidden="1">
      <c r="A75" s="8"/>
      <c r="B75" s="3"/>
      <c r="C75" s="6"/>
      <c r="D75" s="8"/>
      <c r="E75" s="3"/>
      <c r="F75" s="3"/>
      <c r="G75" s="3"/>
      <c r="H75" s="6"/>
      <c r="I75" s="8"/>
      <c r="J75" s="9"/>
      <c r="K75" s="174"/>
      <c r="L75" s="55"/>
      <c r="M75" s="55"/>
      <c r="N75" s="55"/>
      <c r="O75" s="96"/>
      <c r="P75" s="104">
        <f t="shared" si="4"/>
        <v>0</v>
      </c>
      <c r="Q75" s="132">
        <f t="shared" si="5"/>
        <v>0</v>
      </c>
      <c r="R75" s="135"/>
      <c r="S75" s="102"/>
    </row>
    <row r="76" spans="1:19" s="79" customFormat="1" ht="25.5" customHeight="1" hidden="1">
      <c r="A76" s="8"/>
      <c r="B76" s="3"/>
      <c r="C76" s="6"/>
      <c r="D76" s="8"/>
      <c r="E76" s="3"/>
      <c r="F76" s="3"/>
      <c r="G76" s="3"/>
      <c r="H76" s="6"/>
      <c r="I76" s="8"/>
      <c r="J76" s="9"/>
      <c r="K76" s="174"/>
      <c r="L76" s="55"/>
      <c r="M76" s="55"/>
      <c r="N76" s="55"/>
      <c r="O76" s="96"/>
      <c r="P76" s="104">
        <f t="shared" si="4"/>
        <v>0</v>
      </c>
      <c r="Q76" s="132">
        <f t="shared" si="5"/>
        <v>0</v>
      </c>
      <c r="R76" s="135"/>
      <c r="S76" s="102"/>
    </row>
    <row r="77" spans="1:19" s="79" customFormat="1" ht="25.5" customHeight="1" hidden="1">
      <c r="A77" s="8"/>
      <c r="B77" s="3"/>
      <c r="C77" s="6"/>
      <c r="D77" s="8"/>
      <c r="E77" s="3"/>
      <c r="F77" s="3"/>
      <c r="G77" s="3"/>
      <c r="H77" s="6"/>
      <c r="I77" s="8"/>
      <c r="J77" s="9"/>
      <c r="K77" s="174"/>
      <c r="L77" s="55"/>
      <c r="M77" s="55"/>
      <c r="N77" s="55"/>
      <c r="O77" s="96"/>
      <c r="P77" s="104">
        <f t="shared" si="4"/>
        <v>0</v>
      </c>
      <c r="Q77" s="132">
        <f t="shared" si="5"/>
        <v>0</v>
      </c>
      <c r="R77" s="135"/>
      <c r="S77" s="102"/>
    </row>
    <row r="78" spans="1:19" s="79" customFormat="1" ht="25.5" customHeight="1" hidden="1" thickBot="1">
      <c r="A78" s="25"/>
      <c r="B78" s="26"/>
      <c r="C78" s="27"/>
      <c r="D78" s="25"/>
      <c r="E78" s="26"/>
      <c r="F78" s="26"/>
      <c r="G78" s="26"/>
      <c r="H78" s="27"/>
      <c r="I78" s="25"/>
      <c r="J78" s="176"/>
      <c r="K78" s="175"/>
      <c r="L78" s="57"/>
      <c r="M78" s="57"/>
      <c r="N78" s="57"/>
      <c r="O78" s="99"/>
      <c r="P78" s="220">
        <f t="shared" si="4"/>
        <v>0</v>
      </c>
      <c r="Q78" s="221">
        <f t="shared" si="5"/>
        <v>0</v>
      </c>
      <c r="R78" s="70"/>
      <c r="S78" s="48"/>
    </row>
    <row r="79" spans="1:19" s="79" customFormat="1" ht="11.25" customHeight="1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7"/>
      <c r="L79" s="47"/>
      <c r="M79" s="47"/>
      <c r="N79" s="47"/>
      <c r="O79" s="47"/>
      <c r="P79" s="75"/>
      <c r="Q79" s="105"/>
      <c r="R79" s="48"/>
      <c r="S79" s="48"/>
    </row>
  </sheetData>
  <sheetProtection password="CE88" sheet="1" objects="1" scenarios="1"/>
  <mergeCells count="7">
    <mergeCell ref="A1:R1"/>
    <mergeCell ref="P43:R43"/>
    <mergeCell ref="P44:R44"/>
    <mergeCell ref="A46:R46"/>
    <mergeCell ref="A23:R23"/>
    <mergeCell ref="P41:R41"/>
    <mergeCell ref="P42:R42"/>
  </mergeCells>
  <printOptions horizontalCentered="1" verticalCentered="1"/>
  <pageMargins left="0.07874015748031496" right="0.07874015748031496" top="0.984251968503937" bottom="0.984251968503937" header="0.5118110236220472" footer="0.5118110236220472"/>
  <pageSetup horizontalDpi="600" verticalDpi="600" orientation="landscape" paperSize="9" r:id="rId1"/>
  <ignoredErrors>
    <ignoredError sqref="P25:P40 P3:P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V77"/>
  <sheetViews>
    <sheetView workbookViewId="0" topLeftCell="A20">
      <selection activeCell="R20" sqref="R20"/>
    </sheetView>
  </sheetViews>
  <sheetFormatPr defaultColWidth="9.140625" defaultRowHeight="12.75"/>
  <cols>
    <col min="1" max="1" width="7.7109375" style="1" customWidth="1"/>
    <col min="2" max="2" width="9.7109375" style="1" customWidth="1"/>
    <col min="3" max="3" width="4.140625" style="1" customWidth="1"/>
    <col min="4" max="4" width="12.421875" style="1" customWidth="1"/>
    <col min="5" max="5" width="8.28125" style="1" customWidth="1"/>
    <col min="6" max="6" width="8.421875" style="1" customWidth="1"/>
    <col min="7" max="7" width="8.57421875" style="1" customWidth="1"/>
    <col min="8" max="8" width="8.140625" style="1" customWidth="1"/>
    <col min="9" max="9" width="9.140625" style="1" customWidth="1"/>
    <col min="10" max="10" width="8.421875" style="1" customWidth="1"/>
    <col min="11" max="15" width="4.00390625" style="1" customWidth="1"/>
    <col min="16" max="16" width="10.28125" style="2" customWidth="1"/>
    <col min="17" max="17" width="9.57421875" style="2" customWidth="1"/>
    <col min="18" max="18" width="10.00390625" style="2" customWidth="1"/>
    <col min="19" max="19" width="10.8515625" style="2" customWidth="1"/>
    <col min="20" max="16384" width="9.140625" style="1" customWidth="1"/>
  </cols>
  <sheetData>
    <row r="1" spans="1:21" ht="38.25" customHeight="1" thickBot="1">
      <c r="A1" s="304" t="s">
        <v>135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9"/>
      <c r="S1" s="78"/>
      <c r="T1" s="78"/>
      <c r="U1" s="79"/>
    </row>
    <row r="2" spans="1:19" ht="51" customHeight="1" thickBot="1">
      <c r="A2" s="154" t="s">
        <v>0</v>
      </c>
      <c r="B2" s="155" t="s">
        <v>1</v>
      </c>
      <c r="C2" s="156" t="s">
        <v>32</v>
      </c>
      <c r="D2" s="152" t="s">
        <v>2</v>
      </c>
      <c r="E2" s="157" t="s">
        <v>3</v>
      </c>
      <c r="F2" s="157" t="s">
        <v>4</v>
      </c>
      <c r="G2" s="157" t="s">
        <v>5</v>
      </c>
      <c r="H2" s="158" t="s">
        <v>6</v>
      </c>
      <c r="I2" s="152" t="s">
        <v>7</v>
      </c>
      <c r="J2" s="153" t="s">
        <v>8</v>
      </c>
      <c r="K2" s="217" t="s">
        <v>98</v>
      </c>
      <c r="L2" s="217" t="s">
        <v>99</v>
      </c>
      <c r="M2" s="217" t="s">
        <v>100</v>
      </c>
      <c r="N2" s="217" t="s">
        <v>101</v>
      </c>
      <c r="O2" s="159" t="s">
        <v>102</v>
      </c>
      <c r="P2" s="160" t="s">
        <v>103</v>
      </c>
      <c r="Q2" s="161" t="s">
        <v>125</v>
      </c>
      <c r="R2" s="133" t="s">
        <v>105</v>
      </c>
      <c r="S2" s="37"/>
    </row>
    <row r="3" spans="1:19" ht="25.5" customHeight="1">
      <c r="A3" s="71" t="s">
        <v>47</v>
      </c>
      <c r="B3" s="72" t="s">
        <v>48</v>
      </c>
      <c r="C3" s="73">
        <v>5</v>
      </c>
      <c r="D3" s="71" t="s">
        <v>9</v>
      </c>
      <c r="E3" s="72" t="s">
        <v>10</v>
      </c>
      <c r="F3" s="72" t="s">
        <v>11</v>
      </c>
      <c r="G3" s="72" t="s">
        <v>29</v>
      </c>
      <c r="H3" s="73" t="s">
        <v>30</v>
      </c>
      <c r="I3" s="71" t="s">
        <v>51</v>
      </c>
      <c r="J3" s="197" t="s">
        <v>52</v>
      </c>
      <c r="K3" s="100">
        <v>20</v>
      </c>
      <c r="L3" s="53">
        <v>40</v>
      </c>
      <c r="M3" s="53">
        <v>50</v>
      </c>
      <c r="N3" s="53">
        <v>70</v>
      </c>
      <c r="O3" s="193">
        <v>100</v>
      </c>
      <c r="P3" s="228">
        <f>SUM(K3:N3)</f>
        <v>180</v>
      </c>
      <c r="Q3" s="282">
        <f aca="true" t="shared" si="0" ref="Q3:Q19">P3*100/200/100</f>
        <v>0.9</v>
      </c>
      <c r="R3" s="138">
        <v>1</v>
      </c>
      <c r="S3" s="84"/>
    </row>
    <row r="4" spans="1:19" ht="25.5" customHeight="1">
      <c r="A4" s="10" t="s">
        <v>56</v>
      </c>
      <c r="B4" s="7" t="s">
        <v>30</v>
      </c>
      <c r="C4" s="12">
        <v>5</v>
      </c>
      <c r="D4" s="10" t="s">
        <v>28</v>
      </c>
      <c r="E4" s="7" t="s">
        <v>29</v>
      </c>
      <c r="F4" s="7" t="s">
        <v>30</v>
      </c>
      <c r="G4" s="7"/>
      <c r="H4" s="12"/>
      <c r="I4" s="10" t="s">
        <v>29</v>
      </c>
      <c r="J4" s="11" t="s">
        <v>30</v>
      </c>
      <c r="K4" s="103">
        <v>20</v>
      </c>
      <c r="L4" s="55">
        <v>40</v>
      </c>
      <c r="M4" s="55">
        <v>22</v>
      </c>
      <c r="N4" s="55">
        <v>70</v>
      </c>
      <c r="O4" s="194">
        <v>70</v>
      </c>
      <c r="P4" s="229">
        <f>SUM(K4:N4)</f>
        <v>152</v>
      </c>
      <c r="Q4" s="283">
        <f t="shared" si="0"/>
        <v>0.76</v>
      </c>
      <c r="R4" s="139">
        <v>2</v>
      </c>
      <c r="S4" s="84"/>
    </row>
    <row r="5" spans="1:19" ht="25.5" customHeight="1">
      <c r="A5" s="8" t="s">
        <v>22</v>
      </c>
      <c r="B5" s="3" t="s">
        <v>23</v>
      </c>
      <c r="C5" s="6">
        <v>4</v>
      </c>
      <c r="D5" s="8" t="s">
        <v>24</v>
      </c>
      <c r="E5" s="3" t="s">
        <v>25</v>
      </c>
      <c r="F5" s="3" t="s">
        <v>26</v>
      </c>
      <c r="G5" s="3" t="s">
        <v>14</v>
      </c>
      <c r="H5" s="6" t="s">
        <v>15</v>
      </c>
      <c r="I5" s="8" t="s">
        <v>27</v>
      </c>
      <c r="J5" s="9" t="s">
        <v>23</v>
      </c>
      <c r="K5" s="103">
        <v>20</v>
      </c>
      <c r="L5" s="55">
        <v>40</v>
      </c>
      <c r="M5" s="55">
        <v>0</v>
      </c>
      <c r="N5" s="55">
        <v>70</v>
      </c>
      <c r="O5" s="194">
        <v>0</v>
      </c>
      <c r="P5" s="229">
        <f>SUM(K5:N5)</f>
        <v>130</v>
      </c>
      <c r="Q5" s="283">
        <f t="shared" si="0"/>
        <v>0.65</v>
      </c>
      <c r="R5" s="139">
        <v>3</v>
      </c>
      <c r="S5" s="84"/>
    </row>
    <row r="6" spans="1:19" ht="25.5" customHeight="1">
      <c r="A6" s="10" t="s">
        <v>63</v>
      </c>
      <c r="B6" s="7" t="s">
        <v>64</v>
      </c>
      <c r="C6" s="12">
        <v>5</v>
      </c>
      <c r="D6" s="10" t="s">
        <v>80</v>
      </c>
      <c r="E6" s="7" t="s">
        <v>10</v>
      </c>
      <c r="F6" s="7" t="s">
        <v>11</v>
      </c>
      <c r="G6" s="7"/>
      <c r="H6" s="12"/>
      <c r="I6" s="10" t="s">
        <v>63</v>
      </c>
      <c r="J6" s="11" t="s">
        <v>64</v>
      </c>
      <c r="K6" s="103">
        <v>20</v>
      </c>
      <c r="L6" s="55">
        <v>40</v>
      </c>
      <c r="M6" s="55">
        <v>0</v>
      </c>
      <c r="N6" s="55">
        <v>58</v>
      </c>
      <c r="O6" s="194">
        <v>100</v>
      </c>
      <c r="P6" s="229">
        <f>SUM(K6:N6)</f>
        <v>118</v>
      </c>
      <c r="Q6" s="283">
        <f t="shared" si="0"/>
        <v>0.59</v>
      </c>
      <c r="R6" s="139">
        <v>4</v>
      </c>
      <c r="S6" s="84"/>
    </row>
    <row r="7" spans="1:19" ht="25.5" customHeight="1">
      <c r="A7" s="8" t="s">
        <v>72</v>
      </c>
      <c r="B7" s="3" t="s">
        <v>73</v>
      </c>
      <c r="C7" s="6">
        <v>5</v>
      </c>
      <c r="D7" s="8" t="s">
        <v>16</v>
      </c>
      <c r="E7" s="3" t="s">
        <v>10</v>
      </c>
      <c r="F7" s="3" t="s">
        <v>11</v>
      </c>
      <c r="G7" s="3"/>
      <c r="H7" s="6"/>
      <c r="I7" s="8" t="s">
        <v>10</v>
      </c>
      <c r="J7" s="9" t="s">
        <v>11</v>
      </c>
      <c r="K7" s="103">
        <v>20</v>
      </c>
      <c r="L7" s="55">
        <v>40</v>
      </c>
      <c r="M7" s="55">
        <v>22</v>
      </c>
      <c r="N7" s="55">
        <v>0</v>
      </c>
      <c r="O7" s="194">
        <v>0</v>
      </c>
      <c r="P7" s="229">
        <f>SUM(K7:O7)</f>
        <v>82</v>
      </c>
      <c r="Q7" s="283">
        <f t="shared" si="0"/>
        <v>0.41</v>
      </c>
      <c r="R7" s="139">
        <v>5</v>
      </c>
      <c r="S7" s="84"/>
    </row>
    <row r="8" spans="1:19" ht="25.5" customHeight="1">
      <c r="A8" s="10" t="s">
        <v>21</v>
      </c>
      <c r="B8" s="7" t="s">
        <v>50</v>
      </c>
      <c r="C8" s="12">
        <v>5</v>
      </c>
      <c r="D8" s="10" t="s">
        <v>55</v>
      </c>
      <c r="E8" s="7" t="s">
        <v>10</v>
      </c>
      <c r="F8" s="7" t="s">
        <v>11</v>
      </c>
      <c r="G8" s="254"/>
      <c r="H8" s="12" t="s">
        <v>30</v>
      </c>
      <c r="I8" s="10" t="s">
        <v>20</v>
      </c>
      <c r="J8" s="11" t="s">
        <v>17</v>
      </c>
      <c r="K8" s="103">
        <v>20</v>
      </c>
      <c r="L8" s="55">
        <v>0</v>
      </c>
      <c r="M8" s="55">
        <v>50</v>
      </c>
      <c r="N8" s="55">
        <v>0</v>
      </c>
      <c r="O8" s="194">
        <v>0</v>
      </c>
      <c r="P8" s="229">
        <f>SUM(K8:O8)</f>
        <v>70</v>
      </c>
      <c r="Q8" s="283">
        <f t="shared" si="0"/>
        <v>0.35</v>
      </c>
      <c r="R8" s="139">
        <v>6</v>
      </c>
      <c r="S8" s="84"/>
    </row>
    <row r="9" spans="1:19" ht="25.5" customHeight="1">
      <c r="A9" s="10" t="s">
        <v>75</v>
      </c>
      <c r="B9" s="7" t="s">
        <v>76</v>
      </c>
      <c r="C9" s="12">
        <v>5</v>
      </c>
      <c r="D9" s="10" t="s">
        <v>55</v>
      </c>
      <c r="E9" s="7" t="s">
        <v>18</v>
      </c>
      <c r="F9" s="7" t="s">
        <v>19</v>
      </c>
      <c r="G9" s="7" t="s">
        <v>14</v>
      </c>
      <c r="H9" s="12" t="s">
        <v>15</v>
      </c>
      <c r="I9" s="10" t="s">
        <v>20</v>
      </c>
      <c r="J9" s="11" t="s">
        <v>17</v>
      </c>
      <c r="K9" s="103">
        <v>20</v>
      </c>
      <c r="L9" s="55">
        <v>0</v>
      </c>
      <c r="M9" s="55">
        <v>0</v>
      </c>
      <c r="N9" s="55">
        <v>31</v>
      </c>
      <c r="O9" s="194">
        <v>0</v>
      </c>
      <c r="P9" s="229">
        <f>SUM(K9:O9)</f>
        <v>51</v>
      </c>
      <c r="Q9" s="283">
        <f t="shared" si="0"/>
        <v>0.255</v>
      </c>
      <c r="R9" s="139">
        <v>7</v>
      </c>
      <c r="S9" s="84"/>
    </row>
    <row r="10" spans="1:19" ht="25.5" customHeight="1">
      <c r="A10" s="10" t="s">
        <v>49</v>
      </c>
      <c r="B10" s="7" t="s">
        <v>79</v>
      </c>
      <c r="C10" s="12">
        <v>5</v>
      </c>
      <c r="D10" s="10" t="s">
        <v>28</v>
      </c>
      <c r="E10" s="7" t="s">
        <v>29</v>
      </c>
      <c r="F10" s="7" t="s">
        <v>30</v>
      </c>
      <c r="G10" s="7"/>
      <c r="H10" s="12"/>
      <c r="I10" s="10" t="s">
        <v>29</v>
      </c>
      <c r="J10" s="11" t="s">
        <v>30</v>
      </c>
      <c r="K10" s="103">
        <v>20</v>
      </c>
      <c r="L10" s="55">
        <v>9</v>
      </c>
      <c r="M10" s="55">
        <v>0</v>
      </c>
      <c r="N10" s="55">
        <v>0</v>
      </c>
      <c r="O10" s="194">
        <v>0</v>
      </c>
      <c r="P10" s="229">
        <f>SUM(K10:N10)</f>
        <v>29</v>
      </c>
      <c r="Q10" s="283">
        <f t="shared" si="0"/>
        <v>0.145</v>
      </c>
      <c r="R10" s="139">
        <v>8</v>
      </c>
      <c r="S10" s="84"/>
    </row>
    <row r="11" spans="1:19" ht="25.5" customHeight="1">
      <c r="A11" s="8" t="s">
        <v>53</v>
      </c>
      <c r="B11" s="3" t="s">
        <v>109</v>
      </c>
      <c r="C11" s="6">
        <v>5</v>
      </c>
      <c r="D11" s="8" t="s">
        <v>59</v>
      </c>
      <c r="E11" s="3" t="s">
        <v>60</v>
      </c>
      <c r="F11" s="3" t="s">
        <v>61</v>
      </c>
      <c r="G11" s="3"/>
      <c r="H11" s="6"/>
      <c r="I11" s="8" t="s">
        <v>60</v>
      </c>
      <c r="J11" s="9" t="s">
        <v>61</v>
      </c>
      <c r="K11" s="103">
        <v>20</v>
      </c>
      <c r="L11" s="55">
        <v>0</v>
      </c>
      <c r="M11" s="55">
        <v>0</v>
      </c>
      <c r="N11" s="55">
        <v>0</v>
      </c>
      <c r="O11" s="194">
        <v>0</v>
      </c>
      <c r="P11" s="229">
        <f>SUM(K11:N11)</f>
        <v>20</v>
      </c>
      <c r="Q11" s="283">
        <f t="shared" si="0"/>
        <v>0.1</v>
      </c>
      <c r="R11" s="139">
        <v>9</v>
      </c>
      <c r="S11" s="84"/>
    </row>
    <row r="12" spans="1:19" ht="25.5" customHeight="1">
      <c r="A12" s="10" t="s">
        <v>49</v>
      </c>
      <c r="B12" s="7" t="s">
        <v>74</v>
      </c>
      <c r="C12" s="12">
        <v>5</v>
      </c>
      <c r="D12" s="10" t="s">
        <v>9</v>
      </c>
      <c r="E12" s="7" t="s">
        <v>10</v>
      </c>
      <c r="F12" s="7" t="s">
        <v>11</v>
      </c>
      <c r="G12" s="7"/>
      <c r="H12" s="12"/>
      <c r="I12" s="10" t="s">
        <v>51</v>
      </c>
      <c r="J12" s="11" t="s">
        <v>52</v>
      </c>
      <c r="K12" s="103">
        <v>20</v>
      </c>
      <c r="L12" s="55">
        <v>0</v>
      </c>
      <c r="M12" s="55">
        <v>0</v>
      </c>
      <c r="N12" s="55">
        <v>0</v>
      </c>
      <c r="O12" s="194">
        <v>0</v>
      </c>
      <c r="P12" s="229">
        <f>SUM(K12:N12)</f>
        <v>20</v>
      </c>
      <c r="Q12" s="283">
        <f t="shared" si="0"/>
        <v>0.1</v>
      </c>
      <c r="R12" s="139">
        <v>9</v>
      </c>
      <c r="S12" s="84"/>
    </row>
    <row r="13" spans="1:19" ht="25.5" customHeight="1" hidden="1">
      <c r="A13" s="8" t="s">
        <v>25</v>
      </c>
      <c r="B13" s="3" t="s">
        <v>71</v>
      </c>
      <c r="C13" s="6">
        <v>5</v>
      </c>
      <c r="D13" s="8" t="s">
        <v>16</v>
      </c>
      <c r="E13" s="3" t="s">
        <v>10</v>
      </c>
      <c r="F13" s="3" t="s">
        <v>11</v>
      </c>
      <c r="G13" s="3"/>
      <c r="H13" s="6"/>
      <c r="I13" s="8" t="s">
        <v>10</v>
      </c>
      <c r="J13" s="9" t="s">
        <v>11</v>
      </c>
      <c r="K13" s="103"/>
      <c r="L13" s="55"/>
      <c r="M13" s="55"/>
      <c r="N13" s="55"/>
      <c r="O13" s="194"/>
      <c r="P13" s="229">
        <f aca="true" t="shared" si="1" ref="P13:P19">SUM(K13:N13)</f>
        <v>0</v>
      </c>
      <c r="Q13" s="283">
        <f t="shared" si="0"/>
        <v>0</v>
      </c>
      <c r="R13" s="139"/>
      <c r="S13" s="84"/>
    </row>
    <row r="14" spans="1:19" ht="25.5" customHeight="1" hidden="1">
      <c r="A14" s="13"/>
      <c r="B14" s="4"/>
      <c r="C14" s="5"/>
      <c r="D14" s="8"/>
      <c r="E14" s="3"/>
      <c r="F14" s="3"/>
      <c r="G14" s="3"/>
      <c r="H14" s="6"/>
      <c r="I14" s="8"/>
      <c r="J14" s="9"/>
      <c r="K14" s="87"/>
      <c r="L14" s="88"/>
      <c r="M14" s="88"/>
      <c r="N14" s="88"/>
      <c r="O14" s="280"/>
      <c r="P14" s="229">
        <f t="shared" si="1"/>
        <v>0</v>
      </c>
      <c r="Q14" s="283">
        <f t="shared" si="0"/>
        <v>0</v>
      </c>
      <c r="R14" s="45"/>
      <c r="S14" s="84"/>
    </row>
    <row r="15" spans="1:19" ht="25.5" customHeight="1" hidden="1">
      <c r="A15" s="13"/>
      <c r="B15" s="4"/>
      <c r="C15" s="5"/>
      <c r="D15" s="8"/>
      <c r="E15" s="3"/>
      <c r="F15" s="3"/>
      <c r="G15" s="3"/>
      <c r="H15" s="6"/>
      <c r="I15" s="8"/>
      <c r="J15" s="9"/>
      <c r="K15" s="87"/>
      <c r="L15" s="88"/>
      <c r="M15" s="88"/>
      <c r="N15" s="88"/>
      <c r="O15" s="280"/>
      <c r="P15" s="229">
        <f t="shared" si="1"/>
        <v>0</v>
      </c>
      <c r="Q15" s="283">
        <f t="shared" si="0"/>
        <v>0</v>
      </c>
      <c r="R15" s="109"/>
      <c r="S15" s="84"/>
    </row>
    <row r="16" spans="1:19" ht="25.5" customHeight="1" hidden="1">
      <c r="A16" s="205"/>
      <c r="B16" s="206"/>
      <c r="C16" s="207"/>
      <c r="D16" s="8"/>
      <c r="E16" s="3"/>
      <c r="F16" s="3"/>
      <c r="G16" s="3"/>
      <c r="H16" s="6"/>
      <c r="I16" s="8"/>
      <c r="J16" s="9"/>
      <c r="K16" s="208"/>
      <c r="L16" s="209"/>
      <c r="M16" s="209"/>
      <c r="N16" s="209"/>
      <c r="O16" s="281"/>
      <c r="P16" s="229">
        <f t="shared" si="1"/>
        <v>0</v>
      </c>
      <c r="Q16" s="283">
        <f t="shared" si="0"/>
        <v>0</v>
      </c>
      <c r="R16" s="45"/>
      <c r="S16" s="84"/>
    </row>
    <row r="17" spans="1:19" ht="25.5" customHeight="1" hidden="1">
      <c r="A17" s="110" t="s">
        <v>31</v>
      </c>
      <c r="B17" s="111" t="s">
        <v>78</v>
      </c>
      <c r="C17" s="112">
        <v>5</v>
      </c>
      <c r="D17" s="113" t="s">
        <v>16</v>
      </c>
      <c r="E17" s="111" t="s">
        <v>10</v>
      </c>
      <c r="F17" s="111" t="s">
        <v>11</v>
      </c>
      <c r="G17" s="111"/>
      <c r="H17" s="114"/>
      <c r="I17" s="110" t="s">
        <v>10</v>
      </c>
      <c r="J17" s="112" t="s">
        <v>11</v>
      </c>
      <c r="K17" s="115"/>
      <c r="L17" s="116"/>
      <c r="M17" s="116"/>
      <c r="N17" s="116"/>
      <c r="O17" s="117"/>
      <c r="P17" s="229">
        <f t="shared" si="1"/>
        <v>0</v>
      </c>
      <c r="Q17" s="283">
        <f t="shared" si="0"/>
        <v>0</v>
      </c>
      <c r="R17" s="45"/>
      <c r="S17" s="84"/>
    </row>
    <row r="18" spans="1:19" ht="25.5" customHeight="1" hidden="1">
      <c r="A18" s="15" t="s">
        <v>81</v>
      </c>
      <c r="B18" s="16" t="s">
        <v>82</v>
      </c>
      <c r="C18" s="17">
        <v>5</v>
      </c>
      <c r="D18" s="18" t="s">
        <v>59</v>
      </c>
      <c r="E18" s="16" t="s">
        <v>60</v>
      </c>
      <c r="F18" s="16" t="s">
        <v>61</v>
      </c>
      <c r="G18" s="16"/>
      <c r="H18" s="19"/>
      <c r="I18" s="15" t="s">
        <v>60</v>
      </c>
      <c r="J18" s="17" t="s">
        <v>61</v>
      </c>
      <c r="K18" s="106"/>
      <c r="L18" s="107"/>
      <c r="M18" s="107"/>
      <c r="N18" s="107"/>
      <c r="O18" s="108"/>
      <c r="P18" s="229">
        <f t="shared" si="1"/>
        <v>0</v>
      </c>
      <c r="Q18" s="283">
        <f t="shared" si="0"/>
        <v>0</v>
      </c>
      <c r="R18" s="45"/>
      <c r="S18" s="84"/>
    </row>
    <row r="19" spans="1:19" ht="25.5" customHeight="1" hidden="1" thickBot="1">
      <c r="A19" s="211" t="s">
        <v>83</v>
      </c>
      <c r="B19" s="213" t="s">
        <v>84</v>
      </c>
      <c r="C19" s="212">
        <v>5</v>
      </c>
      <c r="D19" s="214" t="s">
        <v>59</v>
      </c>
      <c r="E19" s="213" t="s">
        <v>60</v>
      </c>
      <c r="F19" s="213" t="s">
        <v>61</v>
      </c>
      <c r="G19" s="213"/>
      <c r="H19" s="215"/>
      <c r="I19" s="211" t="s">
        <v>60</v>
      </c>
      <c r="J19" s="212" t="s">
        <v>61</v>
      </c>
      <c r="K19" s="89"/>
      <c r="L19" s="65"/>
      <c r="M19" s="65"/>
      <c r="N19" s="65"/>
      <c r="O19" s="124"/>
      <c r="P19" s="285">
        <f t="shared" si="1"/>
        <v>0</v>
      </c>
      <c r="Q19" s="284">
        <f t="shared" si="0"/>
        <v>0</v>
      </c>
      <c r="R19" s="255"/>
      <c r="S19" s="48"/>
    </row>
    <row r="20" spans="1:19" s="90" customFormat="1" ht="12.75" customHeight="1" thickBo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7"/>
      <c r="L20" s="47"/>
      <c r="M20" s="47"/>
      <c r="N20" s="47"/>
      <c r="O20" s="47"/>
      <c r="P20" s="48"/>
      <c r="Q20" s="48"/>
      <c r="R20" s="48"/>
      <c r="S20" s="48"/>
    </row>
    <row r="21" spans="1:20" s="79" customFormat="1" ht="39.75" customHeight="1" thickBot="1">
      <c r="A21" s="304" t="s">
        <v>136</v>
      </c>
      <c r="B21" s="318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9"/>
      <c r="S21" s="91"/>
      <c r="T21" s="91"/>
    </row>
    <row r="22" spans="1:19" ht="51" customHeight="1" thickBot="1">
      <c r="A22" s="154" t="s">
        <v>0</v>
      </c>
      <c r="B22" s="155" t="s">
        <v>1</v>
      </c>
      <c r="C22" s="162" t="s">
        <v>32</v>
      </c>
      <c r="D22" s="163" t="s">
        <v>2</v>
      </c>
      <c r="E22" s="155" t="s">
        <v>3</v>
      </c>
      <c r="F22" s="155" t="s">
        <v>4</v>
      </c>
      <c r="G22" s="155" t="s">
        <v>5</v>
      </c>
      <c r="H22" s="156" t="s">
        <v>6</v>
      </c>
      <c r="I22" s="154" t="s">
        <v>7</v>
      </c>
      <c r="J22" s="172" t="s">
        <v>8</v>
      </c>
      <c r="K22" s="259" t="s">
        <v>98</v>
      </c>
      <c r="L22" s="217" t="s">
        <v>99</v>
      </c>
      <c r="M22" s="217" t="s">
        <v>100</v>
      </c>
      <c r="N22" s="217" t="s">
        <v>101</v>
      </c>
      <c r="O22" s="260" t="s">
        <v>102</v>
      </c>
      <c r="P22" s="258" t="s">
        <v>103</v>
      </c>
      <c r="Q22" s="161" t="s">
        <v>125</v>
      </c>
      <c r="R22" s="92" t="s">
        <v>105</v>
      </c>
      <c r="S22" s="37"/>
    </row>
    <row r="23" spans="1:19" ht="25.5" customHeight="1">
      <c r="A23" s="71" t="s">
        <v>43</v>
      </c>
      <c r="B23" s="72" t="s">
        <v>44</v>
      </c>
      <c r="C23" s="73">
        <v>6</v>
      </c>
      <c r="D23" s="71" t="s">
        <v>9</v>
      </c>
      <c r="E23" s="72" t="s">
        <v>10</v>
      </c>
      <c r="F23" s="72" t="s">
        <v>11</v>
      </c>
      <c r="G23" s="72"/>
      <c r="H23" s="73"/>
      <c r="I23" s="71" t="s">
        <v>45</v>
      </c>
      <c r="J23" s="197" t="s">
        <v>46</v>
      </c>
      <c r="K23" s="261">
        <v>20</v>
      </c>
      <c r="L23" s="53">
        <v>40</v>
      </c>
      <c r="M23" s="53">
        <v>60</v>
      </c>
      <c r="N23" s="53">
        <v>80</v>
      </c>
      <c r="O23" s="128">
        <v>100</v>
      </c>
      <c r="P23" s="125">
        <f aca="true" t="shared" si="2" ref="P23:P44">SUM(L23:O23)</f>
        <v>280</v>
      </c>
      <c r="Q23" s="94">
        <f aca="true" t="shared" si="3" ref="Q23:Q39">P23*100/280/100</f>
        <v>1</v>
      </c>
      <c r="R23" s="140">
        <v>1</v>
      </c>
      <c r="S23" s="84"/>
    </row>
    <row r="24" spans="1:19" ht="25.5" customHeight="1">
      <c r="A24" s="8" t="s">
        <v>33</v>
      </c>
      <c r="B24" s="3" t="s">
        <v>34</v>
      </c>
      <c r="C24" s="6">
        <v>6</v>
      </c>
      <c r="D24" s="8" t="s">
        <v>35</v>
      </c>
      <c r="E24" s="3" t="s">
        <v>36</v>
      </c>
      <c r="F24" s="3" t="s">
        <v>37</v>
      </c>
      <c r="G24" s="3"/>
      <c r="H24" s="6"/>
      <c r="I24" s="8" t="s">
        <v>36</v>
      </c>
      <c r="J24" s="9" t="s">
        <v>37</v>
      </c>
      <c r="K24" s="262">
        <v>20</v>
      </c>
      <c r="L24" s="55">
        <v>40</v>
      </c>
      <c r="M24" s="55">
        <v>50</v>
      </c>
      <c r="N24" s="55">
        <v>80</v>
      </c>
      <c r="O24" s="129">
        <v>100</v>
      </c>
      <c r="P24" s="130">
        <f t="shared" si="2"/>
        <v>270</v>
      </c>
      <c r="Q24" s="97">
        <f t="shared" si="3"/>
        <v>0.9642857142857143</v>
      </c>
      <c r="R24" s="141">
        <v>2</v>
      </c>
      <c r="S24" s="84"/>
    </row>
    <row r="25" spans="1:19" ht="25.5" customHeight="1">
      <c r="A25" s="10" t="s">
        <v>40</v>
      </c>
      <c r="B25" s="7" t="s">
        <v>41</v>
      </c>
      <c r="C25" s="12">
        <v>6</v>
      </c>
      <c r="D25" s="10" t="s">
        <v>16</v>
      </c>
      <c r="E25" s="7" t="s">
        <v>10</v>
      </c>
      <c r="F25" s="7" t="s">
        <v>11</v>
      </c>
      <c r="G25" s="7"/>
      <c r="H25" s="12"/>
      <c r="I25" s="10" t="s">
        <v>10</v>
      </c>
      <c r="J25" s="11" t="s">
        <v>11</v>
      </c>
      <c r="K25" s="262">
        <v>20</v>
      </c>
      <c r="L25" s="55">
        <v>40</v>
      </c>
      <c r="M25" s="55">
        <v>25</v>
      </c>
      <c r="N25" s="55">
        <v>80</v>
      </c>
      <c r="O25" s="129">
        <v>100</v>
      </c>
      <c r="P25" s="130">
        <f t="shared" si="2"/>
        <v>245</v>
      </c>
      <c r="Q25" s="97">
        <f t="shared" si="3"/>
        <v>0.875</v>
      </c>
      <c r="R25" s="141">
        <v>3</v>
      </c>
      <c r="S25" s="84"/>
    </row>
    <row r="26" spans="1:19" ht="25.5" customHeight="1">
      <c r="A26" s="10" t="s">
        <v>57</v>
      </c>
      <c r="B26" s="7" t="s">
        <v>58</v>
      </c>
      <c r="C26" s="12">
        <v>6</v>
      </c>
      <c r="D26" s="10" t="s">
        <v>28</v>
      </c>
      <c r="E26" s="7" t="s">
        <v>29</v>
      </c>
      <c r="F26" s="7" t="s">
        <v>30</v>
      </c>
      <c r="G26" s="7"/>
      <c r="H26" s="12"/>
      <c r="I26" s="10" t="s">
        <v>29</v>
      </c>
      <c r="J26" s="11" t="s">
        <v>30</v>
      </c>
      <c r="K26" s="262">
        <v>20</v>
      </c>
      <c r="L26" s="55">
        <v>40</v>
      </c>
      <c r="M26" s="55">
        <v>50</v>
      </c>
      <c r="N26" s="55">
        <v>33</v>
      </c>
      <c r="O26" s="129">
        <v>100</v>
      </c>
      <c r="P26" s="130">
        <f t="shared" si="2"/>
        <v>223</v>
      </c>
      <c r="Q26" s="97">
        <f t="shared" si="3"/>
        <v>0.7964285714285714</v>
      </c>
      <c r="R26" s="141">
        <v>4</v>
      </c>
      <c r="S26" s="84"/>
    </row>
    <row r="27" spans="1:19" ht="25.5" customHeight="1">
      <c r="A27" s="8" t="s">
        <v>62</v>
      </c>
      <c r="B27" s="3" t="s">
        <v>96</v>
      </c>
      <c r="C27" s="6">
        <v>6</v>
      </c>
      <c r="D27" s="8" t="s">
        <v>97</v>
      </c>
      <c r="E27" s="3" t="s">
        <v>12</v>
      </c>
      <c r="F27" s="3" t="s">
        <v>13</v>
      </c>
      <c r="G27" s="3"/>
      <c r="H27" s="6"/>
      <c r="I27" s="8" t="s">
        <v>62</v>
      </c>
      <c r="J27" s="9" t="s">
        <v>96</v>
      </c>
      <c r="K27" s="262">
        <v>20</v>
      </c>
      <c r="L27" s="55">
        <v>40</v>
      </c>
      <c r="M27" s="55">
        <v>25</v>
      </c>
      <c r="N27" s="55">
        <v>70</v>
      </c>
      <c r="O27" s="129">
        <v>14</v>
      </c>
      <c r="P27" s="130">
        <f t="shared" si="2"/>
        <v>149</v>
      </c>
      <c r="Q27" s="97">
        <f t="shared" si="3"/>
        <v>0.5321428571428571</v>
      </c>
      <c r="R27" s="141">
        <v>5</v>
      </c>
      <c r="S27" s="84"/>
    </row>
    <row r="28" spans="1:19" ht="25.5" customHeight="1">
      <c r="A28" s="10" t="s">
        <v>77</v>
      </c>
      <c r="B28" s="7" t="s">
        <v>23</v>
      </c>
      <c r="C28" s="12">
        <v>6</v>
      </c>
      <c r="D28" s="10" t="s">
        <v>24</v>
      </c>
      <c r="E28" s="7" t="s">
        <v>25</v>
      </c>
      <c r="F28" s="7" t="s">
        <v>26</v>
      </c>
      <c r="G28" s="7" t="s">
        <v>14</v>
      </c>
      <c r="H28" s="12" t="s">
        <v>15</v>
      </c>
      <c r="I28" s="10" t="s">
        <v>27</v>
      </c>
      <c r="J28" s="11" t="s">
        <v>23</v>
      </c>
      <c r="K28" s="262">
        <v>20</v>
      </c>
      <c r="L28" s="55">
        <v>40</v>
      </c>
      <c r="M28" s="55">
        <v>25</v>
      </c>
      <c r="N28" s="55">
        <v>70</v>
      </c>
      <c r="O28" s="129">
        <v>0</v>
      </c>
      <c r="P28" s="130">
        <f t="shared" si="2"/>
        <v>135</v>
      </c>
      <c r="Q28" s="97">
        <f t="shared" si="3"/>
        <v>0.48214285714285715</v>
      </c>
      <c r="R28" s="141">
        <v>6</v>
      </c>
      <c r="S28" s="84"/>
    </row>
    <row r="29" spans="1:19" ht="25.5" customHeight="1">
      <c r="A29" s="8" t="s">
        <v>152</v>
      </c>
      <c r="B29" s="3" t="s">
        <v>153</v>
      </c>
      <c r="C29" s="6">
        <v>6</v>
      </c>
      <c r="D29" s="8" t="s">
        <v>154</v>
      </c>
      <c r="E29" s="3" t="s">
        <v>155</v>
      </c>
      <c r="F29" s="3" t="s">
        <v>156</v>
      </c>
      <c r="G29" s="3"/>
      <c r="H29" s="6"/>
      <c r="I29" s="8" t="s">
        <v>157</v>
      </c>
      <c r="J29" s="9" t="s">
        <v>158</v>
      </c>
      <c r="K29" s="262">
        <v>20</v>
      </c>
      <c r="L29" s="55">
        <v>35</v>
      </c>
      <c r="M29" s="55">
        <v>0</v>
      </c>
      <c r="N29" s="55">
        <v>41</v>
      </c>
      <c r="O29" s="129">
        <v>0</v>
      </c>
      <c r="P29" s="130">
        <f t="shared" si="2"/>
        <v>76</v>
      </c>
      <c r="Q29" s="97">
        <f t="shared" si="3"/>
        <v>0.2714285714285714</v>
      </c>
      <c r="R29" s="141">
        <v>7</v>
      </c>
      <c r="S29" s="84"/>
    </row>
    <row r="30" spans="1:19" ht="25.5" customHeight="1">
      <c r="A30" s="8" t="s">
        <v>10</v>
      </c>
      <c r="B30" s="3" t="s">
        <v>70</v>
      </c>
      <c r="C30" s="6">
        <v>6</v>
      </c>
      <c r="D30" s="8" t="s">
        <v>67</v>
      </c>
      <c r="E30" s="3" t="s">
        <v>68</v>
      </c>
      <c r="F30" s="3" t="s">
        <v>69</v>
      </c>
      <c r="G30" s="3"/>
      <c r="H30" s="6"/>
      <c r="I30" s="8" t="s">
        <v>65</v>
      </c>
      <c r="J30" s="9" t="s">
        <v>66</v>
      </c>
      <c r="K30" s="262">
        <v>20</v>
      </c>
      <c r="L30" s="55">
        <v>0</v>
      </c>
      <c r="M30" s="55">
        <v>25</v>
      </c>
      <c r="N30" s="55">
        <v>41</v>
      </c>
      <c r="O30" s="129">
        <v>0</v>
      </c>
      <c r="P30" s="130">
        <f t="shared" si="2"/>
        <v>66</v>
      </c>
      <c r="Q30" s="97">
        <f t="shared" si="3"/>
        <v>0.23571428571428574</v>
      </c>
      <c r="R30" s="141">
        <v>8</v>
      </c>
      <c r="S30" s="84"/>
    </row>
    <row r="31" spans="1:19" ht="25.5" customHeight="1">
      <c r="A31" s="8" t="s">
        <v>38</v>
      </c>
      <c r="B31" s="3" t="s">
        <v>39</v>
      </c>
      <c r="C31" s="6">
        <v>6</v>
      </c>
      <c r="D31" s="8" t="s">
        <v>35</v>
      </c>
      <c r="E31" s="3" t="s">
        <v>36</v>
      </c>
      <c r="F31" s="3" t="s">
        <v>37</v>
      </c>
      <c r="G31" s="3"/>
      <c r="H31" s="6"/>
      <c r="I31" s="8" t="s">
        <v>36</v>
      </c>
      <c r="J31" s="9" t="s">
        <v>37</v>
      </c>
      <c r="K31" s="262">
        <v>20</v>
      </c>
      <c r="L31" s="55">
        <v>40</v>
      </c>
      <c r="M31" s="55">
        <v>16</v>
      </c>
      <c r="N31" s="55">
        <v>0</v>
      </c>
      <c r="O31" s="129">
        <v>0</v>
      </c>
      <c r="P31" s="130">
        <f t="shared" si="2"/>
        <v>56</v>
      </c>
      <c r="Q31" s="97">
        <f t="shared" si="3"/>
        <v>0.2</v>
      </c>
      <c r="R31" s="141">
        <v>9</v>
      </c>
      <c r="S31" s="84"/>
    </row>
    <row r="32" spans="1:19" ht="25.5" customHeight="1">
      <c r="A32" s="8" t="s">
        <v>42</v>
      </c>
      <c r="B32" s="3" t="s">
        <v>95</v>
      </c>
      <c r="C32" s="6">
        <v>6</v>
      </c>
      <c r="D32" s="8" t="s">
        <v>59</v>
      </c>
      <c r="E32" s="3" t="s">
        <v>60</v>
      </c>
      <c r="F32" s="3" t="s">
        <v>61</v>
      </c>
      <c r="G32" s="3"/>
      <c r="H32" s="6"/>
      <c r="I32" s="8" t="s">
        <v>60</v>
      </c>
      <c r="J32" s="9" t="s">
        <v>61</v>
      </c>
      <c r="K32" s="262">
        <v>20</v>
      </c>
      <c r="L32" s="55">
        <v>19</v>
      </c>
      <c r="M32" s="55">
        <v>12</v>
      </c>
      <c r="N32" s="55">
        <v>0</v>
      </c>
      <c r="O32" s="129">
        <v>0</v>
      </c>
      <c r="P32" s="130">
        <f t="shared" si="2"/>
        <v>31</v>
      </c>
      <c r="Q32" s="97">
        <f t="shared" si="3"/>
        <v>0.11071428571428571</v>
      </c>
      <c r="R32" s="141">
        <v>10</v>
      </c>
      <c r="S32" s="84"/>
    </row>
    <row r="33" spans="1:19" ht="25.5" customHeight="1">
      <c r="A33" s="8" t="s">
        <v>162</v>
      </c>
      <c r="B33" s="3" t="s">
        <v>163</v>
      </c>
      <c r="C33" s="6">
        <v>6</v>
      </c>
      <c r="D33" s="8" t="s">
        <v>164</v>
      </c>
      <c r="E33" s="3" t="s">
        <v>165</v>
      </c>
      <c r="F33" s="3" t="s">
        <v>166</v>
      </c>
      <c r="G33" s="3"/>
      <c r="H33" s="6"/>
      <c r="I33" s="8"/>
      <c r="J33" s="9"/>
      <c r="K33" s="262">
        <v>20</v>
      </c>
      <c r="L33" s="55">
        <v>0</v>
      </c>
      <c r="M33" s="55">
        <v>10</v>
      </c>
      <c r="N33" s="55">
        <v>12</v>
      </c>
      <c r="O33" s="129">
        <v>0</v>
      </c>
      <c r="P33" s="130">
        <f t="shared" si="2"/>
        <v>22</v>
      </c>
      <c r="Q33" s="97">
        <f t="shared" si="3"/>
        <v>0.07857142857142857</v>
      </c>
      <c r="R33" s="141">
        <v>11</v>
      </c>
      <c r="S33" s="84"/>
    </row>
    <row r="34" spans="1:19" ht="25.5" customHeight="1">
      <c r="A34" s="8" t="s">
        <v>108</v>
      </c>
      <c r="B34" s="3" t="s">
        <v>107</v>
      </c>
      <c r="C34" s="6">
        <v>6</v>
      </c>
      <c r="D34" s="8" t="s">
        <v>59</v>
      </c>
      <c r="E34" s="3" t="s">
        <v>60</v>
      </c>
      <c r="F34" s="3" t="s">
        <v>61</v>
      </c>
      <c r="G34" s="3"/>
      <c r="H34" s="6"/>
      <c r="I34" s="8" t="s">
        <v>60</v>
      </c>
      <c r="J34" s="9" t="s">
        <v>61</v>
      </c>
      <c r="K34" s="262">
        <v>20</v>
      </c>
      <c r="L34" s="55">
        <v>0</v>
      </c>
      <c r="M34" s="55">
        <v>12</v>
      </c>
      <c r="N34" s="55">
        <v>0</v>
      </c>
      <c r="O34" s="129">
        <v>0</v>
      </c>
      <c r="P34" s="130">
        <f t="shared" si="2"/>
        <v>12</v>
      </c>
      <c r="Q34" s="97">
        <f t="shared" si="3"/>
        <v>0.04285714285714286</v>
      </c>
      <c r="R34" s="141">
        <v>12</v>
      </c>
      <c r="S34" s="84"/>
    </row>
    <row r="35" spans="1:19" ht="25.5" customHeight="1">
      <c r="A35" s="8" t="s">
        <v>65</v>
      </c>
      <c r="B35" s="3" t="s">
        <v>85</v>
      </c>
      <c r="C35" s="6">
        <v>6</v>
      </c>
      <c r="D35" s="8" t="s">
        <v>59</v>
      </c>
      <c r="E35" s="3" t="s">
        <v>60</v>
      </c>
      <c r="F35" s="3" t="s">
        <v>61</v>
      </c>
      <c r="G35" s="3"/>
      <c r="H35" s="6"/>
      <c r="I35" s="8" t="s">
        <v>60</v>
      </c>
      <c r="J35" s="9" t="s">
        <v>61</v>
      </c>
      <c r="K35" s="262">
        <v>20</v>
      </c>
      <c r="L35" s="55">
        <v>0</v>
      </c>
      <c r="M35" s="55">
        <v>0</v>
      </c>
      <c r="N35" s="55">
        <v>0</v>
      </c>
      <c r="O35" s="129">
        <v>0</v>
      </c>
      <c r="P35" s="130">
        <f t="shared" si="2"/>
        <v>0</v>
      </c>
      <c r="Q35" s="97">
        <f t="shared" si="3"/>
        <v>0</v>
      </c>
      <c r="R35" s="141">
        <v>13</v>
      </c>
      <c r="S35" s="84"/>
    </row>
    <row r="36" spans="1:19" ht="25.5" customHeight="1">
      <c r="A36" s="8" t="s">
        <v>54</v>
      </c>
      <c r="B36" s="3" t="s">
        <v>86</v>
      </c>
      <c r="C36" s="6">
        <v>6</v>
      </c>
      <c r="D36" s="8" t="s">
        <v>59</v>
      </c>
      <c r="E36" s="3" t="s">
        <v>60</v>
      </c>
      <c r="F36" s="3" t="s">
        <v>61</v>
      </c>
      <c r="G36" s="3"/>
      <c r="H36" s="6"/>
      <c r="I36" s="8" t="s">
        <v>60</v>
      </c>
      <c r="J36" s="9" t="s">
        <v>61</v>
      </c>
      <c r="K36" s="262">
        <v>20</v>
      </c>
      <c r="L36" s="55">
        <v>0</v>
      </c>
      <c r="M36" s="55">
        <v>0</v>
      </c>
      <c r="N36" s="55">
        <v>0</v>
      </c>
      <c r="O36" s="129">
        <v>0</v>
      </c>
      <c r="P36" s="130">
        <f t="shared" si="2"/>
        <v>0</v>
      </c>
      <c r="Q36" s="97">
        <f t="shared" si="3"/>
        <v>0</v>
      </c>
      <c r="R36" s="286">
        <v>13</v>
      </c>
      <c r="S36" s="84"/>
    </row>
    <row r="37" spans="1:19" ht="25.5" customHeight="1">
      <c r="A37" s="8" t="s">
        <v>91</v>
      </c>
      <c r="B37" s="3" t="s">
        <v>92</v>
      </c>
      <c r="C37" s="6">
        <v>6</v>
      </c>
      <c r="D37" s="8" t="s">
        <v>59</v>
      </c>
      <c r="E37" s="3" t="s">
        <v>60</v>
      </c>
      <c r="F37" s="3" t="s">
        <v>61</v>
      </c>
      <c r="G37" s="3"/>
      <c r="H37" s="6"/>
      <c r="I37" s="8" t="s">
        <v>60</v>
      </c>
      <c r="J37" s="9" t="s">
        <v>61</v>
      </c>
      <c r="K37" s="262">
        <v>20</v>
      </c>
      <c r="L37" s="55">
        <v>0</v>
      </c>
      <c r="M37" s="55">
        <v>0</v>
      </c>
      <c r="N37" s="55">
        <v>0</v>
      </c>
      <c r="O37" s="129">
        <v>0</v>
      </c>
      <c r="P37" s="130">
        <f t="shared" si="2"/>
        <v>0</v>
      </c>
      <c r="Q37" s="97">
        <f t="shared" si="3"/>
        <v>0</v>
      </c>
      <c r="R37" s="286">
        <v>13</v>
      </c>
      <c r="S37" s="84"/>
    </row>
    <row r="38" spans="1:19" ht="25.5" customHeight="1" hidden="1">
      <c r="A38" s="8" t="s">
        <v>93</v>
      </c>
      <c r="B38" s="3" t="s">
        <v>94</v>
      </c>
      <c r="C38" s="6">
        <v>6</v>
      </c>
      <c r="D38" s="8" t="s">
        <v>59</v>
      </c>
      <c r="E38" s="3" t="s">
        <v>60</v>
      </c>
      <c r="F38" s="3" t="s">
        <v>61</v>
      </c>
      <c r="G38" s="3"/>
      <c r="H38" s="6"/>
      <c r="I38" s="8" t="s">
        <v>60</v>
      </c>
      <c r="J38" s="9" t="s">
        <v>61</v>
      </c>
      <c r="K38" s="262"/>
      <c r="L38" s="55"/>
      <c r="M38" s="55"/>
      <c r="N38" s="55"/>
      <c r="O38" s="129"/>
      <c r="P38" s="130">
        <f t="shared" si="2"/>
        <v>0</v>
      </c>
      <c r="Q38" s="97">
        <f t="shared" si="3"/>
        <v>0</v>
      </c>
      <c r="R38" s="286"/>
      <c r="S38" s="84"/>
    </row>
    <row r="39" spans="1:19" ht="25.5" customHeight="1" hidden="1">
      <c r="A39" s="8" t="s">
        <v>160</v>
      </c>
      <c r="B39" s="3" t="s">
        <v>159</v>
      </c>
      <c r="C39" s="6">
        <v>6</v>
      </c>
      <c r="D39" s="8" t="s">
        <v>149</v>
      </c>
      <c r="E39" s="3" t="s">
        <v>150</v>
      </c>
      <c r="F39" s="3" t="s">
        <v>151</v>
      </c>
      <c r="G39" s="3"/>
      <c r="H39" s="6"/>
      <c r="I39" s="8"/>
      <c r="J39" s="9"/>
      <c r="K39" s="262"/>
      <c r="L39" s="55"/>
      <c r="M39" s="55"/>
      <c r="N39" s="55"/>
      <c r="O39" s="129"/>
      <c r="P39" s="130">
        <f t="shared" si="2"/>
        <v>0</v>
      </c>
      <c r="Q39" s="97">
        <f t="shared" si="3"/>
        <v>0</v>
      </c>
      <c r="R39" s="286"/>
      <c r="S39" s="84"/>
    </row>
    <row r="40" spans="1:19" ht="25.5" customHeight="1" hidden="1">
      <c r="A40" s="8"/>
      <c r="B40" s="3"/>
      <c r="C40" s="6"/>
      <c r="D40" s="8"/>
      <c r="E40" s="3"/>
      <c r="F40" s="3"/>
      <c r="G40" s="3"/>
      <c r="H40" s="6"/>
      <c r="I40" s="8"/>
      <c r="J40" s="9"/>
      <c r="K40" s="262"/>
      <c r="L40" s="55"/>
      <c r="M40" s="55"/>
      <c r="N40" s="55"/>
      <c r="O40" s="129"/>
      <c r="P40" s="130">
        <f t="shared" si="2"/>
        <v>0</v>
      </c>
      <c r="Q40" s="97">
        <f>P40*100/280/100</f>
        <v>0</v>
      </c>
      <c r="R40" s="286"/>
      <c r="S40" s="84"/>
    </row>
    <row r="41" spans="1:19" ht="25.5" customHeight="1" hidden="1">
      <c r="A41" s="8"/>
      <c r="B41" s="3"/>
      <c r="C41" s="6"/>
      <c r="D41" s="8"/>
      <c r="E41" s="3"/>
      <c r="F41" s="3"/>
      <c r="G41" s="3"/>
      <c r="H41" s="6"/>
      <c r="I41" s="8"/>
      <c r="J41" s="9"/>
      <c r="K41" s="262"/>
      <c r="L41" s="55"/>
      <c r="M41" s="55"/>
      <c r="N41" s="55"/>
      <c r="O41" s="129"/>
      <c r="P41" s="130">
        <f t="shared" si="2"/>
        <v>0</v>
      </c>
      <c r="Q41" s="97">
        <f>P41*100/280/100</f>
        <v>0</v>
      </c>
      <c r="R41" s="286"/>
      <c r="S41" s="84"/>
    </row>
    <row r="42" spans="1:19" ht="22.5" customHeight="1" hidden="1">
      <c r="A42" s="20" t="s">
        <v>87</v>
      </c>
      <c r="B42" s="21" t="s">
        <v>88</v>
      </c>
      <c r="C42" s="22">
        <v>6</v>
      </c>
      <c r="D42" s="23" t="s">
        <v>59</v>
      </c>
      <c r="E42" s="21" t="s">
        <v>60</v>
      </c>
      <c r="F42" s="21" t="s">
        <v>61</v>
      </c>
      <c r="G42" s="21"/>
      <c r="H42" s="24"/>
      <c r="I42" s="20" t="s">
        <v>60</v>
      </c>
      <c r="J42" s="22" t="s">
        <v>61</v>
      </c>
      <c r="K42" s="263"/>
      <c r="L42" s="59"/>
      <c r="M42" s="59"/>
      <c r="N42" s="59"/>
      <c r="O42" s="60"/>
      <c r="P42" s="130">
        <f t="shared" si="2"/>
        <v>0</v>
      </c>
      <c r="Q42" s="97">
        <f>P42*100/280/100</f>
        <v>0</v>
      </c>
      <c r="R42" s="286"/>
      <c r="S42" s="48"/>
    </row>
    <row r="43" spans="1:19" ht="22.5" customHeight="1" hidden="1">
      <c r="A43" s="20" t="s">
        <v>89</v>
      </c>
      <c r="B43" s="21" t="s">
        <v>82</v>
      </c>
      <c r="C43" s="22">
        <v>6</v>
      </c>
      <c r="D43" s="23" t="s">
        <v>59</v>
      </c>
      <c r="E43" s="21" t="s">
        <v>60</v>
      </c>
      <c r="F43" s="21" t="s">
        <v>61</v>
      </c>
      <c r="G43" s="21"/>
      <c r="H43" s="24"/>
      <c r="I43" s="20" t="s">
        <v>60</v>
      </c>
      <c r="J43" s="22" t="s">
        <v>61</v>
      </c>
      <c r="K43" s="264"/>
      <c r="L43" s="62"/>
      <c r="M43" s="62"/>
      <c r="N43" s="62"/>
      <c r="O43" s="63"/>
      <c r="P43" s="130">
        <f t="shared" si="2"/>
        <v>0</v>
      </c>
      <c r="Q43" s="97">
        <f>P43*100/280/100</f>
        <v>0</v>
      </c>
      <c r="R43" s="286"/>
      <c r="S43" s="48"/>
    </row>
    <row r="44" spans="1:19" ht="22.5" customHeight="1" hidden="1" thickBot="1">
      <c r="A44" s="164" t="s">
        <v>89</v>
      </c>
      <c r="B44" s="165" t="s">
        <v>90</v>
      </c>
      <c r="C44" s="166">
        <v>6</v>
      </c>
      <c r="D44" s="167" t="s">
        <v>59</v>
      </c>
      <c r="E44" s="165" t="s">
        <v>60</v>
      </c>
      <c r="F44" s="165" t="s">
        <v>61</v>
      </c>
      <c r="G44" s="165"/>
      <c r="H44" s="168"/>
      <c r="I44" s="164" t="s">
        <v>60</v>
      </c>
      <c r="J44" s="166" t="s">
        <v>61</v>
      </c>
      <c r="K44" s="89"/>
      <c r="L44" s="65"/>
      <c r="M44" s="65"/>
      <c r="N44" s="65"/>
      <c r="O44" s="66"/>
      <c r="P44" s="256">
        <f t="shared" si="2"/>
        <v>0</v>
      </c>
      <c r="Q44" s="257">
        <f>P44*100/280/100</f>
        <v>0</v>
      </c>
      <c r="R44" s="201"/>
      <c r="S44" s="48"/>
    </row>
    <row r="45" spans="1:19" s="79" customFormat="1" ht="15.75" customHeight="1" thickBo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7"/>
      <c r="L45" s="47"/>
      <c r="M45" s="47"/>
      <c r="N45" s="47"/>
      <c r="O45" s="47"/>
      <c r="P45" s="48"/>
      <c r="Q45" s="48"/>
      <c r="R45" s="48"/>
      <c r="S45" s="48"/>
    </row>
    <row r="46" spans="1:22" s="79" customFormat="1" ht="47.25" customHeight="1" thickBot="1">
      <c r="A46" s="304" t="s">
        <v>137</v>
      </c>
      <c r="B46" s="318"/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9"/>
      <c r="S46" s="91"/>
      <c r="T46" s="91"/>
      <c r="U46" s="90"/>
      <c r="V46" s="90"/>
    </row>
    <row r="47" spans="1:19" s="79" customFormat="1" ht="60.75" customHeight="1" thickBot="1">
      <c r="A47" s="154" t="s">
        <v>0</v>
      </c>
      <c r="B47" s="155" t="s">
        <v>1</v>
      </c>
      <c r="C47" s="162" t="s">
        <v>32</v>
      </c>
      <c r="D47" s="163" t="s">
        <v>2</v>
      </c>
      <c r="E47" s="155" t="s">
        <v>3</v>
      </c>
      <c r="F47" s="155" t="s">
        <v>4</v>
      </c>
      <c r="G47" s="155" t="s">
        <v>5</v>
      </c>
      <c r="H47" s="156" t="s">
        <v>6</v>
      </c>
      <c r="I47" s="154" t="s">
        <v>7</v>
      </c>
      <c r="J47" s="172" t="s">
        <v>8</v>
      </c>
      <c r="K47" s="217" t="s">
        <v>98</v>
      </c>
      <c r="L47" s="217" t="s">
        <v>99</v>
      </c>
      <c r="M47" s="217" t="s">
        <v>100</v>
      </c>
      <c r="N47" s="217" t="s">
        <v>101</v>
      </c>
      <c r="O47" s="218" t="s">
        <v>102</v>
      </c>
      <c r="P47" s="219" t="s">
        <v>104</v>
      </c>
      <c r="Q47" s="133" t="s">
        <v>125</v>
      </c>
      <c r="R47" s="133" t="s">
        <v>106</v>
      </c>
      <c r="S47" s="34"/>
    </row>
    <row r="48" spans="1:19" s="79" customFormat="1" ht="25.5" customHeight="1">
      <c r="A48" s="71" t="s">
        <v>43</v>
      </c>
      <c r="B48" s="72" t="s">
        <v>44</v>
      </c>
      <c r="C48" s="73">
        <v>6</v>
      </c>
      <c r="D48" s="71" t="s">
        <v>9</v>
      </c>
      <c r="E48" s="72" t="s">
        <v>10</v>
      </c>
      <c r="F48" s="72" t="s">
        <v>11</v>
      </c>
      <c r="G48" s="72"/>
      <c r="H48" s="73"/>
      <c r="I48" s="71" t="s">
        <v>45</v>
      </c>
      <c r="J48" s="197" t="s">
        <v>46</v>
      </c>
      <c r="K48" s="173">
        <v>20</v>
      </c>
      <c r="L48" s="53">
        <v>40</v>
      </c>
      <c r="M48" s="53">
        <v>60</v>
      </c>
      <c r="N48" s="53">
        <v>80</v>
      </c>
      <c r="O48" s="93">
        <v>100</v>
      </c>
      <c r="P48" s="101">
        <f aca="true" t="shared" si="4" ref="P48:P76">SUM(K48:O48)</f>
        <v>300</v>
      </c>
      <c r="Q48" s="271">
        <f aca="true" t="shared" si="5" ref="Q48:Q76">P48*100/300/100</f>
        <v>1</v>
      </c>
      <c r="R48" s="134">
        <v>1</v>
      </c>
      <c r="S48" s="102"/>
    </row>
    <row r="49" spans="1:19" s="79" customFormat="1" ht="25.5" customHeight="1">
      <c r="A49" s="8" t="s">
        <v>33</v>
      </c>
      <c r="B49" s="3" t="s">
        <v>34</v>
      </c>
      <c r="C49" s="6">
        <v>6</v>
      </c>
      <c r="D49" s="8" t="s">
        <v>35</v>
      </c>
      <c r="E49" s="3" t="s">
        <v>36</v>
      </c>
      <c r="F49" s="3" t="s">
        <v>37</v>
      </c>
      <c r="G49" s="3"/>
      <c r="H49" s="6"/>
      <c r="I49" s="8" t="s">
        <v>36</v>
      </c>
      <c r="J49" s="9" t="s">
        <v>37</v>
      </c>
      <c r="K49" s="174">
        <v>20</v>
      </c>
      <c r="L49" s="55">
        <v>40</v>
      </c>
      <c r="M49" s="55">
        <v>50</v>
      </c>
      <c r="N49" s="55">
        <v>80</v>
      </c>
      <c r="O49" s="96">
        <v>100</v>
      </c>
      <c r="P49" s="104">
        <f t="shared" si="4"/>
        <v>290</v>
      </c>
      <c r="Q49" s="272">
        <f t="shared" si="5"/>
        <v>0.9666666666666667</v>
      </c>
      <c r="R49" s="135">
        <v>2</v>
      </c>
      <c r="S49" s="102"/>
    </row>
    <row r="50" spans="1:19" s="79" customFormat="1" ht="25.5" customHeight="1">
      <c r="A50" s="10" t="s">
        <v>47</v>
      </c>
      <c r="B50" s="7" t="s">
        <v>48</v>
      </c>
      <c r="C50" s="12">
        <v>5</v>
      </c>
      <c r="D50" s="10" t="s">
        <v>9</v>
      </c>
      <c r="E50" s="7" t="s">
        <v>10</v>
      </c>
      <c r="F50" s="7" t="s">
        <v>11</v>
      </c>
      <c r="G50" s="7" t="s">
        <v>29</v>
      </c>
      <c r="H50" s="12" t="s">
        <v>30</v>
      </c>
      <c r="I50" s="10" t="s">
        <v>51</v>
      </c>
      <c r="J50" s="11" t="s">
        <v>52</v>
      </c>
      <c r="K50" s="174">
        <v>20</v>
      </c>
      <c r="L50" s="55">
        <v>40</v>
      </c>
      <c r="M50" s="55">
        <v>50</v>
      </c>
      <c r="N50" s="55">
        <v>70</v>
      </c>
      <c r="O50" s="96">
        <v>100</v>
      </c>
      <c r="P50" s="104">
        <f t="shared" si="4"/>
        <v>280</v>
      </c>
      <c r="Q50" s="272">
        <f t="shared" si="5"/>
        <v>0.9333333333333332</v>
      </c>
      <c r="R50" s="135">
        <v>3</v>
      </c>
      <c r="S50" s="102"/>
    </row>
    <row r="51" spans="1:19" s="79" customFormat="1" ht="25.5" customHeight="1">
      <c r="A51" s="10" t="s">
        <v>40</v>
      </c>
      <c r="B51" s="7" t="s">
        <v>41</v>
      </c>
      <c r="C51" s="12">
        <v>6</v>
      </c>
      <c r="D51" s="10" t="s">
        <v>16</v>
      </c>
      <c r="E51" s="7" t="s">
        <v>10</v>
      </c>
      <c r="F51" s="7" t="s">
        <v>11</v>
      </c>
      <c r="G51" s="7"/>
      <c r="H51" s="12"/>
      <c r="I51" s="10" t="s">
        <v>10</v>
      </c>
      <c r="J51" s="11" t="s">
        <v>11</v>
      </c>
      <c r="K51" s="174">
        <v>20</v>
      </c>
      <c r="L51" s="55">
        <v>40</v>
      </c>
      <c r="M51" s="55">
        <v>25</v>
      </c>
      <c r="N51" s="55">
        <v>80</v>
      </c>
      <c r="O51" s="96">
        <v>100</v>
      </c>
      <c r="P51" s="104">
        <f t="shared" si="4"/>
        <v>265</v>
      </c>
      <c r="Q51" s="272">
        <f t="shared" si="5"/>
        <v>0.8833333333333333</v>
      </c>
      <c r="R51" s="135">
        <v>4</v>
      </c>
      <c r="S51" s="102"/>
    </row>
    <row r="52" spans="1:19" s="79" customFormat="1" ht="25.5" customHeight="1">
      <c r="A52" s="10" t="s">
        <v>57</v>
      </c>
      <c r="B52" s="7" t="s">
        <v>58</v>
      </c>
      <c r="C52" s="12">
        <v>6</v>
      </c>
      <c r="D52" s="10" t="s">
        <v>28</v>
      </c>
      <c r="E52" s="7" t="s">
        <v>29</v>
      </c>
      <c r="F52" s="7" t="s">
        <v>30</v>
      </c>
      <c r="G52" s="7"/>
      <c r="H52" s="12"/>
      <c r="I52" s="10" t="s">
        <v>29</v>
      </c>
      <c r="J52" s="11" t="s">
        <v>30</v>
      </c>
      <c r="K52" s="174">
        <v>20</v>
      </c>
      <c r="L52" s="55">
        <v>40</v>
      </c>
      <c r="M52" s="55">
        <v>50</v>
      </c>
      <c r="N52" s="55">
        <v>33</v>
      </c>
      <c r="O52" s="96">
        <v>100</v>
      </c>
      <c r="P52" s="104">
        <f t="shared" si="4"/>
        <v>243</v>
      </c>
      <c r="Q52" s="272">
        <f t="shared" si="5"/>
        <v>0.81</v>
      </c>
      <c r="R52" s="135">
        <v>5</v>
      </c>
      <c r="S52" s="102"/>
    </row>
    <row r="53" spans="1:19" s="79" customFormat="1" ht="25.5" customHeight="1">
      <c r="A53" s="10" t="s">
        <v>56</v>
      </c>
      <c r="B53" s="7" t="s">
        <v>30</v>
      </c>
      <c r="C53" s="12">
        <v>5</v>
      </c>
      <c r="D53" s="10" t="s">
        <v>28</v>
      </c>
      <c r="E53" s="7" t="s">
        <v>29</v>
      </c>
      <c r="F53" s="7" t="s">
        <v>30</v>
      </c>
      <c r="G53" s="7"/>
      <c r="H53" s="12"/>
      <c r="I53" s="10" t="s">
        <v>29</v>
      </c>
      <c r="J53" s="11" t="s">
        <v>30</v>
      </c>
      <c r="K53" s="174">
        <v>20</v>
      </c>
      <c r="L53" s="55">
        <v>40</v>
      </c>
      <c r="M53" s="55">
        <v>22</v>
      </c>
      <c r="N53" s="55">
        <v>70</v>
      </c>
      <c r="O53" s="96">
        <v>70</v>
      </c>
      <c r="P53" s="104">
        <f t="shared" si="4"/>
        <v>222</v>
      </c>
      <c r="Q53" s="272">
        <f t="shared" si="5"/>
        <v>0.74</v>
      </c>
      <c r="R53" s="135">
        <v>6</v>
      </c>
      <c r="S53" s="102"/>
    </row>
    <row r="54" spans="1:19" s="79" customFormat="1" ht="25.5" customHeight="1">
      <c r="A54" s="10" t="s">
        <v>63</v>
      </c>
      <c r="B54" s="7" t="s">
        <v>64</v>
      </c>
      <c r="C54" s="12">
        <v>5</v>
      </c>
      <c r="D54" s="10" t="s">
        <v>80</v>
      </c>
      <c r="E54" s="7" t="s">
        <v>10</v>
      </c>
      <c r="F54" s="7" t="s">
        <v>11</v>
      </c>
      <c r="G54" s="7"/>
      <c r="H54" s="12"/>
      <c r="I54" s="10" t="s">
        <v>63</v>
      </c>
      <c r="J54" s="11" t="s">
        <v>64</v>
      </c>
      <c r="K54" s="174">
        <v>20</v>
      </c>
      <c r="L54" s="55">
        <v>40</v>
      </c>
      <c r="M54" s="55">
        <v>0</v>
      </c>
      <c r="N54" s="55">
        <v>58</v>
      </c>
      <c r="O54" s="96">
        <v>100</v>
      </c>
      <c r="P54" s="104">
        <f t="shared" si="4"/>
        <v>218</v>
      </c>
      <c r="Q54" s="272">
        <f t="shared" si="5"/>
        <v>0.7266666666666667</v>
      </c>
      <c r="R54" s="135">
        <v>7</v>
      </c>
      <c r="S54" s="102"/>
    </row>
    <row r="55" spans="1:19" s="79" customFormat="1" ht="25.5" customHeight="1">
      <c r="A55" s="8" t="s">
        <v>62</v>
      </c>
      <c r="B55" s="3" t="s">
        <v>96</v>
      </c>
      <c r="C55" s="6">
        <v>6</v>
      </c>
      <c r="D55" s="8" t="s">
        <v>97</v>
      </c>
      <c r="E55" s="3" t="s">
        <v>12</v>
      </c>
      <c r="F55" s="3" t="s">
        <v>13</v>
      </c>
      <c r="G55" s="3"/>
      <c r="H55" s="6"/>
      <c r="I55" s="8" t="s">
        <v>62</v>
      </c>
      <c r="J55" s="9" t="s">
        <v>96</v>
      </c>
      <c r="K55" s="174">
        <v>20</v>
      </c>
      <c r="L55" s="55">
        <v>40</v>
      </c>
      <c r="M55" s="55">
        <v>25</v>
      </c>
      <c r="N55" s="55">
        <v>70</v>
      </c>
      <c r="O55" s="96">
        <v>14</v>
      </c>
      <c r="P55" s="104">
        <f t="shared" si="4"/>
        <v>169</v>
      </c>
      <c r="Q55" s="272">
        <f t="shared" si="5"/>
        <v>0.5633333333333334</v>
      </c>
      <c r="R55" s="135">
        <v>8</v>
      </c>
      <c r="S55" s="102"/>
    </row>
    <row r="56" spans="1:19" s="79" customFormat="1" ht="25.5" customHeight="1">
      <c r="A56" s="10" t="s">
        <v>77</v>
      </c>
      <c r="B56" s="7" t="s">
        <v>23</v>
      </c>
      <c r="C56" s="12">
        <v>6</v>
      </c>
      <c r="D56" s="10" t="s">
        <v>24</v>
      </c>
      <c r="E56" s="7" t="s">
        <v>25</v>
      </c>
      <c r="F56" s="7" t="s">
        <v>26</v>
      </c>
      <c r="G56" s="7" t="s">
        <v>14</v>
      </c>
      <c r="H56" s="12" t="s">
        <v>15</v>
      </c>
      <c r="I56" s="10" t="s">
        <v>27</v>
      </c>
      <c r="J56" s="11" t="s">
        <v>23</v>
      </c>
      <c r="K56" s="174">
        <v>20</v>
      </c>
      <c r="L56" s="55">
        <v>40</v>
      </c>
      <c r="M56" s="55">
        <v>25</v>
      </c>
      <c r="N56" s="55">
        <v>70</v>
      </c>
      <c r="O56" s="96">
        <v>0</v>
      </c>
      <c r="P56" s="104">
        <f t="shared" si="4"/>
        <v>155</v>
      </c>
      <c r="Q56" s="272">
        <f t="shared" si="5"/>
        <v>0.5166666666666666</v>
      </c>
      <c r="R56" s="135">
        <v>9</v>
      </c>
      <c r="S56" s="102"/>
    </row>
    <row r="57" spans="1:19" s="79" customFormat="1" ht="25.5" customHeight="1">
      <c r="A57" s="8" t="s">
        <v>22</v>
      </c>
      <c r="B57" s="3" t="s">
        <v>23</v>
      </c>
      <c r="C57" s="6">
        <v>4</v>
      </c>
      <c r="D57" s="8" t="s">
        <v>24</v>
      </c>
      <c r="E57" s="3" t="s">
        <v>25</v>
      </c>
      <c r="F57" s="3" t="s">
        <v>26</v>
      </c>
      <c r="G57" s="3" t="s">
        <v>14</v>
      </c>
      <c r="H57" s="6" t="s">
        <v>15</v>
      </c>
      <c r="I57" s="8" t="s">
        <v>27</v>
      </c>
      <c r="J57" s="9" t="s">
        <v>23</v>
      </c>
      <c r="K57" s="174">
        <v>20</v>
      </c>
      <c r="L57" s="55">
        <v>40</v>
      </c>
      <c r="M57" s="55">
        <v>0</v>
      </c>
      <c r="N57" s="55">
        <v>70</v>
      </c>
      <c r="O57" s="96">
        <v>0</v>
      </c>
      <c r="P57" s="104">
        <f t="shared" si="4"/>
        <v>130</v>
      </c>
      <c r="Q57" s="272">
        <f t="shared" si="5"/>
        <v>0.43333333333333335</v>
      </c>
      <c r="R57" s="135">
        <v>10</v>
      </c>
      <c r="S57" s="102"/>
    </row>
    <row r="58" spans="1:19" s="79" customFormat="1" ht="25.5" customHeight="1">
      <c r="A58" s="8" t="s">
        <v>152</v>
      </c>
      <c r="B58" s="3" t="s">
        <v>153</v>
      </c>
      <c r="C58" s="6">
        <v>6</v>
      </c>
      <c r="D58" s="8" t="s">
        <v>154</v>
      </c>
      <c r="E58" s="3" t="s">
        <v>155</v>
      </c>
      <c r="F58" s="3" t="s">
        <v>156</v>
      </c>
      <c r="G58" s="3"/>
      <c r="H58" s="6"/>
      <c r="I58" s="8" t="s">
        <v>157</v>
      </c>
      <c r="J58" s="9" t="s">
        <v>158</v>
      </c>
      <c r="K58" s="174">
        <v>20</v>
      </c>
      <c r="L58" s="55">
        <v>35</v>
      </c>
      <c r="M58" s="55">
        <v>0</v>
      </c>
      <c r="N58" s="55">
        <v>41</v>
      </c>
      <c r="O58" s="96">
        <v>0</v>
      </c>
      <c r="P58" s="104">
        <f t="shared" si="4"/>
        <v>96</v>
      </c>
      <c r="Q58" s="272">
        <f t="shared" si="5"/>
        <v>0.32</v>
      </c>
      <c r="R58" s="135">
        <v>11</v>
      </c>
      <c r="S58" s="102"/>
    </row>
    <row r="59" spans="1:19" s="79" customFormat="1" ht="25.5" customHeight="1">
      <c r="A59" s="8" t="s">
        <v>10</v>
      </c>
      <c r="B59" s="3" t="s">
        <v>70</v>
      </c>
      <c r="C59" s="6">
        <v>6</v>
      </c>
      <c r="D59" s="8" t="s">
        <v>67</v>
      </c>
      <c r="E59" s="3" t="s">
        <v>68</v>
      </c>
      <c r="F59" s="3" t="s">
        <v>69</v>
      </c>
      <c r="G59" s="3"/>
      <c r="H59" s="6"/>
      <c r="I59" s="8" t="s">
        <v>65</v>
      </c>
      <c r="J59" s="9" t="s">
        <v>66</v>
      </c>
      <c r="K59" s="174">
        <v>20</v>
      </c>
      <c r="L59" s="55">
        <v>0</v>
      </c>
      <c r="M59" s="55">
        <v>25</v>
      </c>
      <c r="N59" s="55">
        <v>41</v>
      </c>
      <c r="O59" s="96">
        <v>0</v>
      </c>
      <c r="P59" s="104">
        <f t="shared" si="4"/>
        <v>86</v>
      </c>
      <c r="Q59" s="272">
        <f t="shared" si="5"/>
        <v>0.2866666666666667</v>
      </c>
      <c r="R59" s="135">
        <v>12</v>
      </c>
      <c r="S59" s="102"/>
    </row>
    <row r="60" spans="1:19" s="79" customFormat="1" ht="25.5" customHeight="1">
      <c r="A60" s="8" t="s">
        <v>72</v>
      </c>
      <c r="B60" s="3" t="s">
        <v>73</v>
      </c>
      <c r="C60" s="6">
        <v>5</v>
      </c>
      <c r="D60" s="8" t="s">
        <v>16</v>
      </c>
      <c r="E60" s="3" t="s">
        <v>10</v>
      </c>
      <c r="F60" s="3" t="s">
        <v>11</v>
      </c>
      <c r="G60" s="3"/>
      <c r="H60" s="6"/>
      <c r="I60" s="8" t="s">
        <v>10</v>
      </c>
      <c r="J60" s="9" t="s">
        <v>11</v>
      </c>
      <c r="K60" s="174">
        <v>20</v>
      </c>
      <c r="L60" s="55">
        <v>40</v>
      </c>
      <c r="M60" s="55">
        <v>22</v>
      </c>
      <c r="N60" s="55">
        <v>0</v>
      </c>
      <c r="O60" s="96">
        <v>0</v>
      </c>
      <c r="P60" s="104">
        <f t="shared" si="4"/>
        <v>82</v>
      </c>
      <c r="Q60" s="272">
        <f t="shared" si="5"/>
        <v>0.2733333333333333</v>
      </c>
      <c r="R60" s="135">
        <v>13</v>
      </c>
      <c r="S60" s="102"/>
    </row>
    <row r="61" spans="1:19" s="79" customFormat="1" ht="25.5" customHeight="1">
      <c r="A61" s="8" t="s">
        <v>38</v>
      </c>
      <c r="B61" s="3" t="s">
        <v>39</v>
      </c>
      <c r="C61" s="6">
        <v>6</v>
      </c>
      <c r="D61" s="8" t="s">
        <v>35</v>
      </c>
      <c r="E61" s="3" t="s">
        <v>36</v>
      </c>
      <c r="F61" s="3" t="s">
        <v>37</v>
      </c>
      <c r="G61" s="3"/>
      <c r="H61" s="6"/>
      <c r="I61" s="8" t="s">
        <v>36</v>
      </c>
      <c r="J61" s="9" t="s">
        <v>37</v>
      </c>
      <c r="K61" s="174">
        <v>20</v>
      </c>
      <c r="L61" s="55">
        <v>40</v>
      </c>
      <c r="M61" s="55">
        <v>16</v>
      </c>
      <c r="N61" s="55">
        <v>0</v>
      </c>
      <c r="O61" s="96">
        <v>0</v>
      </c>
      <c r="P61" s="104">
        <f t="shared" si="4"/>
        <v>76</v>
      </c>
      <c r="Q61" s="272">
        <f t="shared" si="5"/>
        <v>0.2533333333333333</v>
      </c>
      <c r="R61" s="135">
        <v>14</v>
      </c>
      <c r="S61" s="102"/>
    </row>
    <row r="62" spans="1:19" s="79" customFormat="1" ht="25.5" customHeight="1">
      <c r="A62" s="10" t="s">
        <v>21</v>
      </c>
      <c r="B62" s="7" t="s">
        <v>50</v>
      </c>
      <c r="C62" s="12">
        <v>5</v>
      </c>
      <c r="D62" s="10" t="s">
        <v>55</v>
      </c>
      <c r="E62" s="7" t="s">
        <v>10</v>
      </c>
      <c r="F62" s="7" t="s">
        <v>11</v>
      </c>
      <c r="G62" s="7" t="s">
        <v>29</v>
      </c>
      <c r="H62" s="12" t="s">
        <v>30</v>
      </c>
      <c r="I62" s="10" t="s">
        <v>20</v>
      </c>
      <c r="J62" s="11" t="s">
        <v>17</v>
      </c>
      <c r="K62" s="174">
        <v>20</v>
      </c>
      <c r="L62" s="55">
        <v>0</v>
      </c>
      <c r="M62" s="55">
        <v>50</v>
      </c>
      <c r="N62" s="55">
        <v>0</v>
      </c>
      <c r="O62" s="96">
        <v>0</v>
      </c>
      <c r="P62" s="104">
        <f t="shared" si="4"/>
        <v>70</v>
      </c>
      <c r="Q62" s="272">
        <f t="shared" si="5"/>
        <v>0.2333333333333333</v>
      </c>
      <c r="R62" s="135">
        <v>15</v>
      </c>
      <c r="S62" s="102"/>
    </row>
    <row r="63" spans="1:19" s="79" customFormat="1" ht="25.5" customHeight="1">
      <c r="A63" s="10" t="s">
        <v>75</v>
      </c>
      <c r="B63" s="7" t="s">
        <v>76</v>
      </c>
      <c r="C63" s="12">
        <v>5</v>
      </c>
      <c r="D63" s="10" t="s">
        <v>55</v>
      </c>
      <c r="E63" s="7" t="s">
        <v>18</v>
      </c>
      <c r="F63" s="7" t="s">
        <v>19</v>
      </c>
      <c r="G63" s="7" t="s">
        <v>14</v>
      </c>
      <c r="H63" s="12" t="s">
        <v>15</v>
      </c>
      <c r="I63" s="10" t="s">
        <v>20</v>
      </c>
      <c r="J63" s="11" t="s">
        <v>17</v>
      </c>
      <c r="K63" s="174">
        <v>20</v>
      </c>
      <c r="L63" s="55">
        <v>0</v>
      </c>
      <c r="M63" s="55">
        <v>0</v>
      </c>
      <c r="N63" s="55">
        <v>31</v>
      </c>
      <c r="O63" s="96">
        <v>0</v>
      </c>
      <c r="P63" s="104">
        <f t="shared" si="4"/>
        <v>51</v>
      </c>
      <c r="Q63" s="272">
        <f t="shared" si="5"/>
        <v>0.17</v>
      </c>
      <c r="R63" s="135">
        <v>16</v>
      </c>
      <c r="S63" s="102"/>
    </row>
    <row r="64" spans="1:19" s="79" customFormat="1" ht="25.5" customHeight="1">
      <c r="A64" s="8" t="s">
        <v>42</v>
      </c>
      <c r="B64" s="3" t="s">
        <v>95</v>
      </c>
      <c r="C64" s="6">
        <v>6</v>
      </c>
      <c r="D64" s="8" t="s">
        <v>59</v>
      </c>
      <c r="E64" s="3" t="s">
        <v>60</v>
      </c>
      <c r="F64" s="3" t="s">
        <v>61</v>
      </c>
      <c r="G64" s="3"/>
      <c r="H64" s="6"/>
      <c r="I64" s="8" t="s">
        <v>60</v>
      </c>
      <c r="J64" s="9" t="s">
        <v>61</v>
      </c>
      <c r="K64" s="174">
        <v>20</v>
      </c>
      <c r="L64" s="55">
        <v>19</v>
      </c>
      <c r="M64" s="55">
        <v>12</v>
      </c>
      <c r="N64" s="55">
        <v>0</v>
      </c>
      <c r="O64" s="96">
        <v>0</v>
      </c>
      <c r="P64" s="104">
        <f t="shared" si="4"/>
        <v>51</v>
      </c>
      <c r="Q64" s="272">
        <f t="shared" si="5"/>
        <v>0.17</v>
      </c>
      <c r="R64" s="135">
        <v>16</v>
      </c>
      <c r="S64" s="102"/>
    </row>
    <row r="65" spans="1:19" s="79" customFormat="1" ht="25.5" customHeight="1">
      <c r="A65" s="8" t="s">
        <v>162</v>
      </c>
      <c r="B65" s="3" t="s">
        <v>163</v>
      </c>
      <c r="C65" s="6">
        <v>6</v>
      </c>
      <c r="D65" s="8" t="s">
        <v>164</v>
      </c>
      <c r="E65" s="3" t="s">
        <v>165</v>
      </c>
      <c r="F65" s="3" t="s">
        <v>166</v>
      </c>
      <c r="G65" s="3"/>
      <c r="H65" s="6"/>
      <c r="I65" s="8"/>
      <c r="J65" s="9"/>
      <c r="K65" s="174">
        <v>20</v>
      </c>
      <c r="L65" s="55">
        <v>0</v>
      </c>
      <c r="M65" s="55">
        <v>10</v>
      </c>
      <c r="N65" s="55">
        <v>12</v>
      </c>
      <c r="O65" s="96">
        <v>0</v>
      </c>
      <c r="P65" s="104">
        <f t="shared" si="4"/>
        <v>42</v>
      </c>
      <c r="Q65" s="272">
        <f t="shared" si="5"/>
        <v>0.14</v>
      </c>
      <c r="R65" s="135">
        <v>18</v>
      </c>
      <c r="S65" s="102"/>
    </row>
    <row r="66" spans="1:19" s="79" customFormat="1" ht="25.5" customHeight="1">
      <c r="A66" s="8" t="s">
        <v>108</v>
      </c>
      <c r="B66" s="3" t="s">
        <v>107</v>
      </c>
      <c r="C66" s="6">
        <v>6</v>
      </c>
      <c r="D66" s="8" t="s">
        <v>59</v>
      </c>
      <c r="E66" s="3" t="s">
        <v>60</v>
      </c>
      <c r="F66" s="3" t="s">
        <v>61</v>
      </c>
      <c r="G66" s="3"/>
      <c r="H66" s="6"/>
      <c r="I66" s="8" t="s">
        <v>60</v>
      </c>
      <c r="J66" s="9" t="s">
        <v>61</v>
      </c>
      <c r="K66" s="174">
        <v>20</v>
      </c>
      <c r="L66" s="55">
        <v>0</v>
      </c>
      <c r="M66" s="55">
        <v>12</v>
      </c>
      <c r="N66" s="55">
        <v>0</v>
      </c>
      <c r="O66" s="96">
        <v>0</v>
      </c>
      <c r="P66" s="104">
        <f t="shared" si="4"/>
        <v>32</v>
      </c>
      <c r="Q66" s="272">
        <f t="shared" si="5"/>
        <v>0.10666666666666666</v>
      </c>
      <c r="R66" s="135">
        <v>19</v>
      </c>
      <c r="S66" s="102"/>
    </row>
    <row r="67" spans="1:19" s="79" customFormat="1" ht="25.5" customHeight="1">
      <c r="A67" s="10" t="s">
        <v>49</v>
      </c>
      <c r="B67" s="7" t="s">
        <v>79</v>
      </c>
      <c r="C67" s="12">
        <v>5</v>
      </c>
      <c r="D67" s="10" t="s">
        <v>28</v>
      </c>
      <c r="E67" s="7" t="s">
        <v>29</v>
      </c>
      <c r="F67" s="7" t="s">
        <v>30</v>
      </c>
      <c r="G67" s="7"/>
      <c r="H67" s="12"/>
      <c r="I67" s="10" t="s">
        <v>29</v>
      </c>
      <c r="J67" s="11" t="s">
        <v>30</v>
      </c>
      <c r="K67" s="174">
        <v>20</v>
      </c>
      <c r="L67" s="55">
        <v>9</v>
      </c>
      <c r="M67" s="55">
        <v>0</v>
      </c>
      <c r="N67" s="55">
        <v>0</v>
      </c>
      <c r="O67" s="96">
        <v>0</v>
      </c>
      <c r="P67" s="104">
        <f t="shared" si="4"/>
        <v>29</v>
      </c>
      <c r="Q67" s="272">
        <f t="shared" si="5"/>
        <v>0.09666666666666666</v>
      </c>
      <c r="R67" s="135">
        <v>20</v>
      </c>
      <c r="S67" s="102"/>
    </row>
    <row r="68" spans="1:19" s="79" customFormat="1" ht="25.5" customHeight="1">
      <c r="A68" s="8" t="s">
        <v>91</v>
      </c>
      <c r="B68" s="3" t="s">
        <v>92</v>
      </c>
      <c r="C68" s="6">
        <v>6</v>
      </c>
      <c r="D68" s="8" t="s">
        <v>59</v>
      </c>
      <c r="E68" s="3" t="s">
        <v>60</v>
      </c>
      <c r="F68" s="3" t="s">
        <v>61</v>
      </c>
      <c r="G68" s="3"/>
      <c r="H68" s="6"/>
      <c r="I68" s="8" t="s">
        <v>60</v>
      </c>
      <c r="J68" s="9" t="s">
        <v>61</v>
      </c>
      <c r="K68" s="174">
        <v>20</v>
      </c>
      <c r="L68" s="55">
        <v>2</v>
      </c>
      <c r="M68" s="55">
        <v>0</v>
      </c>
      <c r="N68" s="55">
        <v>0</v>
      </c>
      <c r="O68" s="96">
        <v>0</v>
      </c>
      <c r="P68" s="104">
        <f t="shared" si="4"/>
        <v>22</v>
      </c>
      <c r="Q68" s="272">
        <f t="shared" si="5"/>
        <v>0.07333333333333333</v>
      </c>
      <c r="R68" s="135">
        <v>21</v>
      </c>
      <c r="S68" s="102"/>
    </row>
    <row r="69" spans="1:19" s="79" customFormat="1" ht="25.5" customHeight="1">
      <c r="A69" s="8" t="s">
        <v>53</v>
      </c>
      <c r="B69" s="3" t="s">
        <v>109</v>
      </c>
      <c r="C69" s="6">
        <v>5</v>
      </c>
      <c r="D69" s="8" t="s">
        <v>59</v>
      </c>
      <c r="E69" s="3" t="s">
        <v>60</v>
      </c>
      <c r="F69" s="3" t="s">
        <v>61</v>
      </c>
      <c r="G69" s="3"/>
      <c r="H69" s="6"/>
      <c r="I69" s="8" t="s">
        <v>60</v>
      </c>
      <c r="J69" s="9" t="s">
        <v>61</v>
      </c>
      <c r="K69" s="174">
        <v>20</v>
      </c>
      <c r="L69" s="55">
        <v>0</v>
      </c>
      <c r="M69" s="55">
        <v>0</v>
      </c>
      <c r="N69" s="55">
        <v>0</v>
      </c>
      <c r="O69" s="96">
        <v>0</v>
      </c>
      <c r="P69" s="104">
        <f t="shared" si="4"/>
        <v>20</v>
      </c>
      <c r="Q69" s="272">
        <f t="shared" si="5"/>
        <v>0.06666666666666667</v>
      </c>
      <c r="R69" s="135">
        <v>22</v>
      </c>
      <c r="S69" s="102"/>
    </row>
    <row r="70" spans="1:19" s="79" customFormat="1" ht="25.5" customHeight="1">
      <c r="A70" s="10" t="s">
        <v>49</v>
      </c>
      <c r="B70" s="7" t="s">
        <v>74</v>
      </c>
      <c r="C70" s="12">
        <v>5</v>
      </c>
      <c r="D70" s="10" t="s">
        <v>9</v>
      </c>
      <c r="E70" s="7" t="s">
        <v>10</v>
      </c>
      <c r="F70" s="7" t="s">
        <v>11</v>
      </c>
      <c r="G70" s="7"/>
      <c r="H70" s="12"/>
      <c r="I70" s="10" t="s">
        <v>51</v>
      </c>
      <c r="J70" s="11" t="s">
        <v>52</v>
      </c>
      <c r="K70" s="174">
        <v>20</v>
      </c>
      <c r="L70" s="55">
        <v>0</v>
      </c>
      <c r="M70" s="55">
        <v>0</v>
      </c>
      <c r="N70" s="55">
        <v>0</v>
      </c>
      <c r="O70" s="96">
        <v>0</v>
      </c>
      <c r="P70" s="104">
        <f t="shared" si="4"/>
        <v>20</v>
      </c>
      <c r="Q70" s="272">
        <f t="shared" si="5"/>
        <v>0.06666666666666667</v>
      </c>
      <c r="R70" s="135">
        <v>22</v>
      </c>
      <c r="S70" s="102"/>
    </row>
    <row r="71" spans="1:19" s="79" customFormat="1" ht="25.5" customHeight="1">
      <c r="A71" s="8" t="s">
        <v>65</v>
      </c>
      <c r="B71" s="3" t="s">
        <v>85</v>
      </c>
      <c r="C71" s="6">
        <v>6</v>
      </c>
      <c r="D71" s="8" t="s">
        <v>59</v>
      </c>
      <c r="E71" s="3" t="s">
        <v>60</v>
      </c>
      <c r="F71" s="3" t="s">
        <v>61</v>
      </c>
      <c r="G71" s="3"/>
      <c r="H71" s="6"/>
      <c r="I71" s="8" t="s">
        <v>60</v>
      </c>
      <c r="J71" s="9" t="s">
        <v>61</v>
      </c>
      <c r="K71" s="174">
        <v>20</v>
      </c>
      <c r="L71" s="55">
        <v>0</v>
      </c>
      <c r="M71" s="55">
        <v>0</v>
      </c>
      <c r="N71" s="55">
        <v>0</v>
      </c>
      <c r="O71" s="96">
        <v>0</v>
      </c>
      <c r="P71" s="104">
        <f t="shared" si="4"/>
        <v>20</v>
      </c>
      <c r="Q71" s="272">
        <f t="shared" si="5"/>
        <v>0.06666666666666667</v>
      </c>
      <c r="R71" s="135">
        <v>22</v>
      </c>
      <c r="S71" s="102"/>
    </row>
    <row r="72" spans="1:19" s="79" customFormat="1" ht="25.5" customHeight="1">
      <c r="A72" s="8" t="s">
        <v>54</v>
      </c>
      <c r="B72" s="3" t="s">
        <v>86</v>
      </c>
      <c r="C72" s="6">
        <v>6</v>
      </c>
      <c r="D72" s="8" t="s">
        <v>59</v>
      </c>
      <c r="E72" s="3" t="s">
        <v>60</v>
      </c>
      <c r="F72" s="3" t="s">
        <v>61</v>
      </c>
      <c r="G72" s="3"/>
      <c r="H72" s="6"/>
      <c r="I72" s="8" t="s">
        <v>60</v>
      </c>
      <c r="J72" s="9" t="s">
        <v>61</v>
      </c>
      <c r="K72" s="174">
        <v>20</v>
      </c>
      <c r="L72" s="55">
        <v>0</v>
      </c>
      <c r="M72" s="55">
        <v>0</v>
      </c>
      <c r="N72" s="55">
        <v>0</v>
      </c>
      <c r="O72" s="96">
        <v>0</v>
      </c>
      <c r="P72" s="104">
        <f t="shared" si="4"/>
        <v>20</v>
      </c>
      <c r="Q72" s="272">
        <f t="shared" si="5"/>
        <v>0.06666666666666667</v>
      </c>
      <c r="R72" s="135">
        <v>22</v>
      </c>
      <c r="S72" s="102"/>
    </row>
    <row r="73" spans="1:19" s="79" customFormat="1" ht="25.5" customHeight="1" hidden="1">
      <c r="A73" s="8" t="s">
        <v>25</v>
      </c>
      <c r="B73" s="3" t="s">
        <v>71</v>
      </c>
      <c r="C73" s="6">
        <v>5</v>
      </c>
      <c r="D73" s="8" t="s">
        <v>16</v>
      </c>
      <c r="E73" s="3" t="s">
        <v>10</v>
      </c>
      <c r="F73" s="3" t="s">
        <v>11</v>
      </c>
      <c r="G73" s="3"/>
      <c r="H73" s="6"/>
      <c r="I73" s="8" t="s">
        <v>10</v>
      </c>
      <c r="J73" s="9" t="s">
        <v>11</v>
      </c>
      <c r="K73" s="174"/>
      <c r="L73" s="55"/>
      <c r="M73" s="55"/>
      <c r="N73" s="55"/>
      <c r="O73" s="96"/>
      <c r="P73" s="104">
        <f t="shared" si="4"/>
        <v>0</v>
      </c>
      <c r="Q73" s="272">
        <f t="shared" si="5"/>
        <v>0</v>
      </c>
      <c r="R73" s="135"/>
      <c r="S73" s="102"/>
    </row>
    <row r="74" spans="1:19" s="79" customFormat="1" ht="25.5" customHeight="1" hidden="1">
      <c r="A74" s="8" t="s">
        <v>93</v>
      </c>
      <c r="B74" s="3" t="s">
        <v>94</v>
      </c>
      <c r="C74" s="6">
        <v>6</v>
      </c>
      <c r="D74" s="8" t="s">
        <v>59</v>
      </c>
      <c r="E74" s="3" t="s">
        <v>60</v>
      </c>
      <c r="F74" s="3" t="s">
        <v>61</v>
      </c>
      <c r="G74" s="3"/>
      <c r="H74" s="6"/>
      <c r="I74" s="8" t="s">
        <v>60</v>
      </c>
      <c r="J74" s="9" t="s">
        <v>61</v>
      </c>
      <c r="K74" s="174"/>
      <c r="L74" s="55"/>
      <c r="M74" s="55"/>
      <c r="N74" s="55"/>
      <c r="O74" s="96"/>
      <c r="P74" s="104">
        <f t="shared" si="4"/>
        <v>0</v>
      </c>
      <c r="Q74" s="272">
        <f t="shared" si="5"/>
        <v>0</v>
      </c>
      <c r="R74" s="135"/>
      <c r="S74" s="102"/>
    </row>
    <row r="75" spans="1:19" s="79" customFormat="1" ht="25.5" customHeight="1" hidden="1">
      <c r="A75" s="8" t="s">
        <v>160</v>
      </c>
      <c r="B75" s="3" t="s">
        <v>159</v>
      </c>
      <c r="C75" s="6">
        <v>6</v>
      </c>
      <c r="D75" s="8" t="s">
        <v>149</v>
      </c>
      <c r="E75" s="3" t="s">
        <v>150</v>
      </c>
      <c r="F75" s="3" t="s">
        <v>151</v>
      </c>
      <c r="G75" s="3"/>
      <c r="H75" s="6"/>
      <c r="I75" s="8"/>
      <c r="J75" s="9"/>
      <c r="K75" s="174"/>
      <c r="L75" s="55"/>
      <c r="M75" s="55"/>
      <c r="N75" s="55"/>
      <c r="O75" s="96"/>
      <c r="P75" s="104">
        <f t="shared" si="4"/>
        <v>0</v>
      </c>
      <c r="Q75" s="272">
        <f t="shared" si="5"/>
        <v>0</v>
      </c>
      <c r="R75" s="135"/>
      <c r="S75" s="102"/>
    </row>
    <row r="76" spans="1:19" s="79" customFormat="1" ht="25.5" customHeight="1" hidden="1" thickBot="1">
      <c r="A76" s="25"/>
      <c r="B76" s="26"/>
      <c r="C76" s="27"/>
      <c r="D76" s="25"/>
      <c r="E76" s="26"/>
      <c r="F76" s="26"/>
      <c r="G76" s="26"/>
      <c r="H76" s="27"/>
      <c r="I76" s="25"/>
      <c r="J76" s="176"/>
      <c r="K76" s="175"/>
      <c r="L76" s="57"/>
      <c r="M76" s="57"/>
      <c r="N76" s="57"/>
      <c r="O76" s="99"/>
      <c r="P76" s="220">
        <f t="shared" si="4"/>
        <v>0</v>
      </c>
      <c r="Q76" s="273">
        <f t="shared" si="5"/>
        <v>0</v>
      </c>
      <c r="R76" s="70"/>
      <c r="S76" s="48"/>
    </row>
    <row r="77" spans="1:19" s="79" customFormat="1" ht="11.25" customHeight="1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7"/>
      <c r="L77" s="47"/>
      <c r="M77" s="47"/>
      <c r="N77" s="47"/>
      <c r="O77" s="47"/>
      <c r="P77" s="75"/>
      <c r="Q77" s="105"/>
      <c r="R77" s="48"/>
      <c r="S77" s="48"/>
    </row>
  </sheetData>
  <sheetProtection/>
  <mergeCells count="3">
    <mergeCell ref="A1:R1"/>
    <mergeCell ref="A46:R46"/>
    <mergeCell ref="A21:R21"/>
  </mergeCells>
  <printOptions horizontalCentered="1" verticalCentered="1"/>
  <pageMargins left="0.07874015748031496" right="0.07874015748031496" top="0.984251968503937" bottom="0.984251968503937" header="0.5118110236220472" footer="0.5118110236220472"/>
  <pageSetup horizontalDpi="300" verticalDpi="300" orientation="landscape" paperSize="9" r:id="rId1"/>
  <ignoredErrors>
    <ignoredError sqref="P13:P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V77"/>
  <sheetViews>
    <sheetView tabSelected="1" workbookViewId="0" topLeftCell="A64">
      <selection activeCell="G8" sqref="G8"/>
    </sheetView>
  </sheetViews>
  <sheetFormatPr defaultColWidth="9.140625" defaultRowHeight="12.75"/>
  <cols>
    <col min="1" max="1" width="7.7109375" style="1" customWidth="1"/>
    <col min="2" max="2" width="9.7109375" style="1" customWidth="1"/>
    <col min="3" max="3" width="4.140625" style="1" customWidth="1"/>
    <col min="4" max="4" width="12.421875" style="1" customWidth="1"/>
    <col min="5" max="5" width="8.28125" style="1" customWidth="1"/>
    <col min="6" max="6" width="8.421875" style="1" customWidth="1"/>
    <col min="7" max="7" width="8.57421875" style="1" customWidth="1"/>
    <col min="8" max="8" width="8.140625" style="1" customWidth="1"/>
    <col min="9" max="9" width="9.140625" style="1" customWidth="1"/>
    <col min="10" max="10" width="8.421875" style="1" customWidth="1"/>
    <col min="11" max="15" width="4.00390625" style="1" customWidth="1"/>
    <col min="16" max="16" width="9.7109375" style="2" customWidth="1"/>
    <col min="17" max="17" width="8.421875" style="2" customWidth="1"/>
    <col min="18" max="18" width="10.00390625" style="2" customWidth="1"/>
    <col min="19" max="19" width="10.8515625" style="2" customWidth="1"/>
    <col min="20" max="16384" width="9.140625" style="1" customWidth="1"/>
  </cols>
  <sheetData>
    <row r="1" spans="1:21" ht="38.25" customHeight="1" thickBot="1">
      <c r="A1" s="304" t="s">
        <v>138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9"/>
      <c r="S1" s="78"/>
      <c r="T1" s="78"/>
      <c r="U1" s="79"/>
    </row>
    <row r="2" spans="1:19" ht="51" customHeight="1" thickBot="1">
      <c r="A2" s="154" t="s">
        <v>0</v>
      </c>
      <c r="B2" s="155" t="s">
        <v>1</v>
      </c>
      <c r="C2" s="156" t="s">
        <v>32</v>
      </c>
      <c r="D2" s="152" t="s">
        <v>2</v>
      </c>
      <c r="E2" s="157" t="s">
        <v>3</v>
      </c>
      <c r="F2" s="157" t="s">
        <v>4</v>
      </c>
      <c r="G2" s="157" t="s">
        <v>5</v>
      </c>
      <c r="H2" s="158" t="s">
        <v>6</v>
      </c>
      <c r="I2" s="152" t="s">
        <v>7</v>
      </c>
      <c r="J2" s="153" t="s">
        <v>8</v>
      </c>
      <c r="K2" s="217" t="s">
        <v>98</v>
      </c>
      <c r="L2" s="217" t="s">
        <v>99</v>
      </c>
      <c r="M2" s="217" t="s">
        <v>100</v>
      </c>
      <c r="N2" s="217" t="s">
        <v>101</v>
      </c>
      <c r="O2" s="159" t="s">
        <v>102</v>
      </c>
      <c r="P2" s="160" t="s">
        <v>103</v>
      </c>
      <c r="Q2" s="161" t="s">
        <v>125</v>
      </c>
      <c r="R2" s="133" t="s">
        <v>105</v>
      </c>
      <c r="S2" s="37"/>
    </row>
    <row r="3" spans="1:19" ht="25.5" customHeight="1">
      <c r="A3" s="71" t="s">
        <v>56</v>
      </c>
      <c r="B3" s="72" t="s">
        <v>30</v>
      </c>
      <c r="C3" s="73">
        <v>5</v>
      </c>
      <c r="D3" s="71" t="s">
        <v>28</v>
      </c>
      <c r="E3" s="72" t="s">
        <v>29</v>
      </c>
      <c r="F3" s="72" t="s">
        <v>30</v>
      </c>
      <c r="G3" s="72"/>
      <c r="H3" s="73"/>
      <c r="I3" s="71" t="s">
        <v>29</v>
      </c>
      <c r="J3" s="197" t="s">
        <v>30</v>
      </c>
      <c r="K3" s="100">
        <v>20</v>
      </c>
      <c r="L3" s="53">
        <v>10</v>
      </c>
      <c r="M3" s="53">
        <v>60</v>
      </c>
      <c r="N3" s="53">
        <v>80</v>
      </c>
      <c r="O3" s="193">
        <v>100</v>
      </c>
      <c r="P3" s="228">
        <f aca="true" t="shared" si="0" ref="P3:P15">SUM(K3:N3)</f>
        <v>170</v>
      </c>
      <c r="Q3" s="282">
        <f aca="true" t="shared" si="1" ref="Q3:Q15">P3*100/200/100</f>
        <v>0.85</v>
      </c>
      <c r="R3" s="138">
        <v>1</v>
      </c>
      <c r="S3" s="84"/>
    </row>
    <row r="4" spans="1:19" ht="25.5" customHeight="1">
      <c r="A4" s="10" t="s">
        <v>47</v>
      </c>
      <c r="B4" s="7" t="s">
        <v>48</v>
      </c>
      <c r="C4" s="12">
        <v>5</v>
      </c>
      <c r="D4" s="10" t="s">
        <v>9</v>
      </c>
      <c r="E4" s="7" t="s">
        <v>10</v>
      </c>
      <c r="F4" s="7" t="s">
        <v>11</v>
      </c>
      <c r="G4" s="7" t="s">
        <v>29</v>
      </c>
      <c r="H4" s="12" t="s">
        <v>30</v>
      </c>
      <c r="I4" s="10" t="s">
        <v>51</v>
      </c>
      <c r="J4" s="11" t="s">
        <v>52</v>
      </c>
      <c r="K4" s="103">
        <v>20</v>
      </c>
      <c r="L4" s="55">
        <v>15</v>
      </c>
      <c r="M4" s="55">
        <v>60</v>
      </c>
      <c r="N4" s="55">
        <v>60</v>
      </c>
      <c r="O4" s="194">
        <v>25</v>
      </c>
      <c r="P4" s="229">
        <f t="shared" si="0"/>
        <v>155</v>
      </c>
      <c r="Q4" s="283">
        <f t="shared" si="1"/>
        <v>0.775</v>
      </c>
      <c r="R4" s="139">
        <v>2</v>
      </c>
      <c r="S4" s="84"/>
    </row>
    <row r="5" spans="1:19" ht="25.5" customHeight="1">
      <c r="A5" s="10" t="s">
        <v>63</v>
      </c>
      <c r="B5" s="7" t="s">
        <v>64</v>
      </c>
      <c r="C5" s="12">
        <v>5</v>
      </c>
      <c r="D5" s="10" t="s">
        <v>80</v>
      </c>
      <c r="E5" s="7" t="s">
        <v>10</v>
      </c>
      <c r="F5" s="7" t="s">
        <v>11</v>
      </c>
      <c r="G5" s="7"/>
      <c r="H5" s="12"/>
      <c r="I5" s="10" t="s">
        <v>63</v>
      </c>
      <c r="J5" s="11" t="s">
        <v>64</v>
      </c>
      <c r="K5" s="103">
        <v>12</v>
      </c>
      <c r="L5" s="55">
        <v>10</v>
      </c>
      <c r="M5" s="55">
        <v>0</v>
      </c>
      <c r="N5" s="55">
        <v>80</v>
      </c>
      <c r="O5" s="194">
        <v>100</v>
      </c>
      <c r="P5" s="229">
        <f t="shared" si="0"/>
        <v>102</v>
      </c>
      <c r="Q5" s="283">
        <f t="shared" si="1"/>
        <v>0.51</v>
      </c>
      <c r="R5" s="139">
        <v>3</v>
      </c>
      <c r="S5" s="84"/>
    </row>
    <row r="6" spans="1:19" ht="25.5" customHeight="1">
      <c r="A6" s="10" t="s">
        <v>21</v>
      </c>
      <c r="B6" s="7" t="s">
        <v>50</v>
      </c>
      <c r="C6" s="12">
        <v>5</v>
      </c>
      <c r="D6" s="10" t="s">
        <v>55</v>
      </c>
      <c r="E6" s="7" t="s">
        <v>10</v>
      </c>
      <c r="F6" s="7" t="s">
        <v>11</v>
      </c>
      <c r="G6" s="254"/>
      <c r="H6" s="12" t="s">
        <v>30</v>
      </c>
      <c r="I6" s="10" t="s">
        <v>20</v>
      </c>
      <c r="J6" s="11" t="s">
        <v>17</v>
      </c>
      <c r="K6" s="103">
        <v>12</v>
      </c>
      <c r="L6" s="55">
        <v>0</v>
      </c>
      <c r="M6" s="55">
        <v>20</v>
      </c>
      <c r="N6" s="55">
        <v>0</v>
      </c>
      <c r="O6" s="194">
        <v>0</v>
      </c>
      <c r="P6" s="229">
        <f t="shared" si="0"/>
        <v>32</v>
      </c>
      <c r="Q6" s="283">
        <f t="shared" si="1"/>
        <v>0.16</v>
      </c>
      <c r="R6" s="139">
        <v>5</v>
      </c>
      <c r="S6" s="84"/>
    </row>
    <row r="7" spans="1:19" ht="25.5" customHeight="1">
      <c r="A7" s="8" t="s">
        <v>72</v>
      </c>
      <c r="B7" s="3" t="s">
        <v>73</v>
      </c>
      <c r="C7" s="6">
        <v>5</v>
      </c>
      <c r="D7" s="8" t="s">
        <v>16</v>
      </c>
      <c r="E7" s="3" t="s">
        <v>10</v>
      </c>
      <c r="F7" s="3" t="s">
        <v>11</v>
      </c>
      <c r="G7" s="3"/>
      <c r="H7" s="6"/>
      <c r="I7" s="8" t="s">
        <v>10</v>
      </c>
      <c r="J7" s="9" t="s">
        <v>11</v>
      </c>
      <c r="K7" s="103">
        <v>20</v>
      </c>
      <c r="L7" s="55">
        <v>0</v>
      </c>
      <c r="M7" s="55">
        <v>0</v>
      </c>
      <c r="N7" s="55">
        <v>0</v>
      </c>
      <c r="O7" s="194">
        <v>0</v>
      </c>
      <c r="P7" s="229">
        <f t="shared" si="0"/>
        <v>20</v>
      </c>
      <c r="Q7" s="283">
        <f t="shared" si="1"/>
        <v>0.1</v>
      </c>
      <c r="R7" s="139">
        <v>6</v>
      </c>
      <c r="S7" s="84"/>
    </row>
    <row r="8" spans="1:19" ht="25.5" customHeight="1">
      <c r="A8" s="8" t="s">
        <v>171</v>
      </c>
      <c r="B8" s="3" t="s">
        <v>172</v>
      </c>
      <c r="C8" s="6">
        <v>4</v>
      </c>
      <c r="D8" s="8" t="s">
        <v>164</v>
      </c>
      <c r="E8" s="3" t="s">
        <v>180</v>
      </c>
      <c r="F8" s="3" t="s">
        <v>15</v>
      </c>
      <c r="G8" s="3"/>
      <c r="H8" s="6"/>
      <c r="I8" s="8" t="s">
        <v>14</v>
      </c>
      <c r="J8" s="9" t="s">
        <v>15</v>
      </c>
      <c r="K8" s="103">
        <v>12</v>
      </c>
      <c r="L8" s="55">
        <v>0</v>
      </c>
      <c r="M8" s="55">
        <v>0</v>
      </c>
      <c r="N8" s="55">
        <v>0</v>
      </c>
      <c r="O8" s="196">
        <v>0</v>
      </c>
      <c r="P8" s="229">
        <f t="shared" si="0"/>
        <v>12</v>
      </c>
      <c r="Q8" s="283">
        <f t="shared" si="1"/>
        <v>0.06</v>
      </c>
      <c r="R8" s="139">
        <v>7</v>
      </c>
      <c r="S8" s="84"/>
    </row>
    <row r="9" spans="1:19" ht="25.5" customHeight="1">
      <c r="A9" s="10" t="s">
        <v>75</v>
      </c>
      <c r="B9" s="7" t="s">
        <v>76</v>
      </c>
      <c r="C9" s="12">
        <v>5</v>
      </c>
      <c r="D9" s="10" t="s">
        <v>55</v>
      </c>
      <c r="E9" s="7" t="s">
        <v>18</v>
      </c>
      <c r="F9" s="7" t="s">
        <v>19</v>
      </c>
      <c r="G9" s="7" t="s">
        <v>14</v>
      </c>
      <c r="H9" s="12" t="s">
        <v>15</v>
      </c>
      <c r="I9" s="10" t="s">
        <v>20</v>
      </c>
      <c r="J9" s="11" t="s">
        <v>17</v>
      </c>
      <c r="K9" s="103">
        <v>12</v>
      </c>
      <c r="L9" s="55">
        <v>0</v>
      </c>
      <c r="M9" s="55">
        <v>0</v>
      </c>
      <c r="N9" s="55">
        <v>0</v>
      </c>
      <c r="O9" s="194">
        <v>0</v>
      </c>
      <c r="P9" s="229">
        <f t="shared" si="0"/>
        <v>12</v>
      </c>
      <c r="Q9" s="283">
        <f t="shared" si="1"/>
        <v>0.06</v>
      </c>
      <c r="R9" s="139">
        <v>7</v>
      </c>
      <c r="S9" s="84"/>
    </row>
    <row r="10" spans="1:19" ht="25.5" customHeight="1">
      <c r="A10" s="8" t="s">
        <v>22</v>
      </c>
      <c r="B10" s="3" t="s">
        <v>23</v>
      </c>
      <c r="C10" s="6">
        <v>4</v>
      </c>
      <c r="D10" s="8" t="s">
        <v>24</v>
      </c>
      <c r="E10" s="3" t="s">
        <v>25</v>
      </c>
      <c r="F10" s="3" t="s">
        <v>26</v>
      </c>
      <c r="G10" s="3" t="s">
        <v>14</v>
      </c>
      <c r="H10" s="6" t="s">
        <v>15</v>
      </c>
      <c r="I10" s="8" t="s">
        <v>27</v>
      </c>
      <c r="J10" s="9" t="s">
        <v>23</v>
      </c>
      <c r="K10" s="103">
        <v>12</v>
      </c>
      <c r="L10" s="55">
        <v>0</v>
      </c>
      <c r="M10" s="55">
        <v>0</v>
      </c>
      <c r="N10" s="55">
        <v>0</v>
      </c>
      <c r="O10" s="194">
        <v>0</v>
      </c>
      <c r="P10" s="229">
        <f t="shared" si="0"/>
        <v>12</v>
      </c>
      <c r="Q10" s="283">
        <f t="shared" si="1"/>
        <v>0.06</v>
      </c>
      <c r="R10" s="139">
        <v>7</v>
      </c>
      <c r="S10" s="84"/>
    </row>
    <row r="11" spans="1:19" ht="25.5" customHeight="1" hidden="1">
      <c r="A11" s="8" t="s">
        <v>53</v>
      </c>
      <c r="B11" s="3" t="s">
        <v>109</v>
      </c>
      <c r="C11" s="6">
        <v>5</v>
      </c>
      <c r="D11" s="8" t="s">
        <v>59</v>
      </c>
      <c r="E11" s="3" t="s">
        <v>60</v>
      </c>
      <c r="F11" s="3" t="s">
        <v>61</v>
      </c>
      <c r="G11" s="3"/>
      <c r="H11" s="6"/>
      <c r="I11" s="8" t="s">
        <v>60</v>
      </c>
      <c r="J11" s="9" t="s">
        <v>61</v>
      </c>
      <c r="K11" s="103"/>
      <c r="L11" s="55"/>
      <c r="M11" s="55"/>
      <c r="N11" s="55"/>
      <c r="O11" s="194"/>
      <c r="P11" s="229">
        <f t="shared" si="0"/>
        <v>0</v>
      </c>
      <c r="Q11" s="283">
        <f t="shared" si="1"/>
        <v>0</v>
      </c>
      <c r="R11" s="139"/>
      <c r="S11" s="84"/>
    </row>
    <row r="12" spans="1:19" ht="25.5" customHeight="1" hidden="1">
      <c r="A12" s="10" t="s">
        <v>49</v>
      </c>
      <c r="B12" s="7" t="s">
        <v>79</v>
      </c>
      <c r="C12" s="12">
        <v>5</v>
      </c>
      <c r="D12" s="10" t="s">
        <v>28</v>
      </c>
      <c r="E12" s="7" t="s">
        <v>29</v>
      </c>
      <c r="F12" s="7" t="s">
        <v>30</v>
      </c>
      <c r="G12" s="7"/>
      <c r="H12" s="12"/>
      <c r="I12" s="10" t="s">
        <v>29</v>
      </c>
      <c r="J12" s="11" t="s">
        <v>30</v>
      </c>
      <c r="K12" s="103"/>
      <c r="L12" s="55"/>
      <c r="M12" s="55"/>
      <c r="N12" s="55"/>
      <c r="O12" s="194"/>
      <c r="P12" s="229">
        <f t="shared" si="0"/>
        <v>0</v>
      </c>
      <c r="Q12" s="283">
        <f t="shared" si="1"/>
        <v>0</v>
      </c>
      <c r="R12" s="139"/>
      <c r="S12" s="84"/>
    </row>
    <row r="13" spans="1:19" ht="25.5" customHeight="1" hidden="1">
      <c r="A13" s="299" t="s">
        <v>49</v>
      </c>
      <c r="B13" s="300" t="s">
        <v>74</v>
      </c>
      <c r="C13" s="301">
        <v>5</v>
      </c>
      <c r="D13" s="10" t="s">
        <v>9</v>
      </c>
      <c r="E13" s="7" t="s">
        <v>10</v>
      </c>
      <c r="F13" s="7" t="s">
        <v>11</v>
      </c>
      <c r="G13" s="7"/>
      <c r="H13" s="12"/>
      <c r="I13" s="10" t="s">
        <v>51</v>
      </c>
      <c r="J13" s="11" t="s">
        <v>52</v>
      </c>
      <c r="K13" s="87"/>
      <c r="L13" s="88"/>
      <c r="M13" s="88"/>
      <c r="N13" s="88"/>
      <c r="O13" s="302"/>
      <c r="P13" s="229">
        <f t="shared" si="0"/>
        <v>0</v>
      </c>
      <c r="Q13" s="283">
        <f t="shared" si="1"/>
        <v>0</v>
      </c>
      <c r="R13" s="45"/>
      <c r="S13" s="84"/>
    </row>
    <row r="14" spans="1:19" ht="25.5" customHeight="1" hidden="1">
      <c r="A14" s="13"/>
      <c r="B14" s="4"/>
      <c r="C14" s="5"/>
      <c r="D14" s="8"/>
      <c r="E14" s="3"/>
      <c r="F14" s="3"/>
      <c r="G14" s="3"/>
      <c r="H14" s="6"/>
      <c r="I14" s="8"/>
      <c r="J14" s="9"/>
      <c r="K14" s="87"/>
      <c r="L14" s="88"/>
      <c r="M14" s="88"/>
      <c r="N14" s="88"/>
      <c r="O14" s="280"/>
      <c r="P14" s="229">
        <f t="shared" si="0"/>
        <v>0</v>
      </c>
      <c r="Q14" s="283">
        <f t="shared" si="1"/>
        <v>0</v>
      </c>
      <c r="R14" s="109"/>
      <c r="S14" s="84"/>
    </row>
    <row r="15" spans="1:19" ht="25.5" customHeight="1" hidden="1" thickBot="1">
      <c r="A15" s="205"/>
      <c r="B15" s="206"/>
      <c r="C15" s="207"/>
      <c r="D15" s="8"/>
      <c r="E15" s="3"/>
      <c r="F15" s="3"/>
      <c r="G15" s="3"/>
      <c r="H15" s="6"/>
      <c r="I15" s="8"/>
      <c r="J15" s="9"/>
      <c r="K15" s="208"/>
      <c r="L15" s="209"/>
      <c r="M15" s="209"/>
      <c r="N15" s="209"/>
      <c r="O15" s="281"/>
      <c r="P15" s="285">
        <f t="shared" si="0"/>
        <v>0</v>
      </c>
      <c r="Q15" s="283">
        <f t="shared" si="1"/>
        <v>0</v>
      </c>
      <c r="R15" s="45"/>
      <c r="S15" s="84"/>
    </row>
    <row r="16" spans="1:19" ht="25.5" customHeight="1" hidden="1" thickBot="1">
      <c r="A16" s="110" t="s">
        <v>31</v>
      </c>
      <c r="B16" s="111" t="s">
        <v>78</v>
      </c>
      <c r="C16" s="112">
        <v>5</v>
      </c>
      <c r="D16" s="113" t="s">
        <v>16</v>
      </c>
      <c r="E16" s="111" t="s">
        <v>10</v>
      </c>
      <c r="F16" s="111" t="s">
        <v>11</v>
      </c>
      <c r="G16" s="111"/>
      <c r="H16" s="114"/>
      <c r="I16" s="110" t="s">
        <v>10</v>
      </c>
      <c r="J16" s="112" t="s">
        <v>11</v>
      </c>
      <c r="K16" s="115"/>
      <c r="L16" s="116"/>
      <c r="M16" s="116"/>
      <c r="N16" s="116"/>
      <c r="O16" s="117"/>
      <c r="P16" s="320"/>
      <c r="Q16" s="321"/>
      <c r="R16" s="322"/>
      <c r="S16" s="84"/>
    </row>
    <row r="17" spans="1:19" ht="25.5" customHeight="1" hidden="1" thickBot="1">
      <c r="A17" s="15" t="s">
        <v>81</v>
      </c>
      <c r="B17" s="16" t="s">
        <v>82</v>
      </c>
      <c r="C17" s="17">
        <v>5</v>
      </c>
      <c r="D17" s="18" t="s">
        <v>59</v>
      </c>
      <c r="E17" s="16" t="s">
        <v>60</v>
      </c>
      <c r="F17" s="16" t="s">
        <v>61</v>
      </c>
      <c r="G17" s="16"/>
      <c r="H17" s="19"/>
      <c r="I17" s="15" t="s">
        <v>60</v>
      </c>
      <c r="J17" s="17" t="s">
        <v>61</v>
      </c>
      <c r="K17" s="106"/>
      <c r="L17" s="107"/>
      <c r="M17" s="107"/>
      <c r="N17" s="107"/>
      <c r="O17" s="108"/>
      <c r="P17" s="320"/>
      <c r="Q17" s="321"/>
      <c r="R17" s="322"/>
      <c r="S17" s="84"/>
    </row>
    <row r="18" spans="1:19" ht="25.5" customHeight="1" hidden="1" thickBot="1">
      <c r="A18" s="211" t="s">
        <v>83</v>
      </c>
      <c r="B18" s="213" t="s">
        <v>84</v>
      </c>
      <c r="C18" s="212">
        <v>5</v>
      </c>
      <c r="D18" s="214" t="s">
        <v>59</v>
      </c>
      <c r="E18" s="213" t="s">
        <v>60</v>
      </c>
      <c r="F18" s="213" t="s">
        <v>61</v>
      </c>
      <c r="G18" s="213"/>
      <c r="H18" s="215"/>
      <c r="I18" s="211" t="s">
        <v>60</v>
      </c>
      <c r="J18" s="212" t="s">
        <v>61</v>
      </c>
      <c r="K18" s="89"/>
      <c r="L18" s="65"/>
      <c r="M18" s="65"/>
      <c r="N18" s="65"/>
      <c r="O18" s="66"/>
      <c r="P18" s="320"/>
      <c r="Q18" s="321"/>
      <c r="R18" s="322"/>
      <c r="S18" s="48"/>
    </row>
    <row r="19" spans="1:19" s="90" customFormat="1" ht="12.75" customHeight="1" thickBo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7"/>
      <c r="L19" s="47"/>
      <c r="M19" s="47"/>
      <c r="N19" s="47"/>
      <c r="O19" s="47"/>
      <c r="P19" s="48"/>
      <c r="Q19" s="48"/>
      <c r="R19" s="48"/>
      <c r="S19" s="48"/>
    </row>
    <row r="20" spans="1:20" s="79" customFormat="1" ht="39.75" customHeight="1" thickBot="1">
      <c r="A20" s="304" t="s">
        <v>139</v>
      </c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9"/>
      <c r="S20" s="91"/>
      <c r="T20" s="91"/>
    </row>
    <row r="21" spans="1:19" ht="51" customHeight="1" thickBot="1">
      <c r="A21" s="154" t="s">
        <v>0</v>
      </c>
      <c r="B21" s="155" t="s">
        <v>1</v>
      </c>
      <c r="C21" s="162" t="s">
        <v>32</v>
      </c>
      <c r="D21" s="163" t="s">
        <v>2</v>
      </c>
      <c r="E21" s="155" t="s">
        <v>3</v>
      </c>
      <c r="F21" s="155" t="s">
        <v>4</v>
      </c>
      <c r="G21" s="155" t="s">
        <v>5</v>
      </c>
      <c r="H21" s="156" t="s">
        <v>6</v>
      </c>
      <c r="I21" s="154" t="s">
        <v>7</v>
      </c>
      <c r="J21" s="172" t="s">
        <v>8</v>
      </c>
      <c r="K21" s="159" t="s">
        <v>98</v>
      </c>
      <c r="L21" s="217" t="s">
        <v>99</v>
      </c>
      <c r="M21" s="217" t="s">
        <v>100</v>
      </c>
      <c r="N21" s="217" t="s">
        <v>101</v>
      </c>
      <c r="O21" s="217" t="s">
        <v>102</v>
      </c>
      <c r="P21" s="160" t="s">
        <v>103</v>
      </c>
      <c r="Q21" s="161" t="s">
        <v>125</v>
      </c>
      <c r="R21" s="92" t="s">
        <v>105</v>
      </c>
      <c r="S21" s="37"/>
    </row>
    <row r="22" spans="1:19" ht="25.5" customHeight="1">
      <c r="A22" s="71" t="s">
        <v>57</v>
      </c>
      <c r="B22" s="72" t="s">
        <v>58</v>
      </c>
      <c r="C22" s="73">
        <v>6</v>
      </c>
      <c r="D22" s="71" t="s">
        <v>28</v>
      </c>
      <c r="E22" s="72" t="s">
        <v>29</v>
      </c>
      <c r="F22" s="72" t="s">
        <v>30</v>
      </c>
      <c r="G22" s="72"/>
      <c r="H22" s="73"/>
      <c r="I22" s="71" t="s">
        <v>29</v>
      </c>
      <c r="J22" s="197" t="s">
        <v>30</v>
      </c>
      <c r="K22" s="169">
        <v>20</v>
      </c>
      <c r="L22" s="53">
        <v>20</v>
      </c>
      <c r="M22" s="53">
        <v>60</v>
      </c>
      <c r="N22" s="53">
        <v>80</v>
      </c>
      <c r="O22" s="128">
        <v>100</v>
      </c>
      <c r="P22" s="125">
        <f aca="true" t="shared" si="2" ref="P22:P38">SUM(L22:O22)</f>
        <v>260</v>
      </c>
      <c r="Q22" s="94">
        <f aca="true" t="shared" si="3" ref="Q22:Q38">P22*100/280/100</f>
        <v>0.9285714285714286</v>
      </c>
      <c r="R22" s="140">
        <v>1</v>
      </c>
      <c r="S22" s="84"/>
    </row>
    <row r="23" spans="1:19" ht="25.5" customHeight="1">
      <c r="A23" s="10" t="s">
        <v>40</v>
      </c>
      <c r="B23" s="7" t="s">
        <v>41</v>
      </c>
      <c r="C23" s="12">
        <v>6</v>
      </c>
      <c r="D23" s="10" t="s">
        <v>16</v>
      </c>
      <c r="E23" s="7" t="s">
        <v>10</v>
      </c>
      <c r="F23" s="7" t="s">
        <v>11</v>
      </c>
      <c r="G23" s="7"/>
      <c r="H23" s="12"/>
      <c r="I23" s="10" t="s">
        <v>10</v>
      </c>
      <c r="J23" s="11" t="s">
        <v>11</v>
      </c>
      <c r="K23" s="170">
        <v>20</v>
      </c>
      <c r="L23" s="55">
        <v>20</v>
      </c>
      <c r="M23" s="55">
        <v>60</v>
      </c>
      <c r="N23" s="55">
        <v>80</v>
      </c>
      <c r="O23" s="129">
        <v>75</v>
      </c>
      <c r="P23" s="130">
        <f t="shared" si="2"/>
        <v>235</v>
      </c>
      <c r="Q23" s="97">
        <f t="shared" si="3"/>
        <v>0.8392857142857143</v>
      </c>
      <c r="R23" s="141">
        <v>2</v>
      </c>
      <c r="S23" s="84"/>
    </row>
    <row r="24" spans="1:19" ht="25.5" customHeight="1">
      <c r="A24" s="10" t="s">
        <v>43</v>
      </c>
      <c r="B24" s="7" t="s">
        <v>44</v>
      </c>
      <c r="C24" s="12">
        <v>6</v>
      </c>
      <c r="D24" s="10" t="s">
        <v>9</v>
      </c>
      <c r="E24" s="7" t="s">
        <v>10</v>
      </c>
      <c r="F24" s="7" t="s">
        <v>11</v>
      </c>
      <c r="G24" s="7"/>
      <c r="H24" s="12"/>
      <c r="I24" s="10" t="s">
        <v>45</v>
      </c>
      <c r="J24" s="11" t="s">
        <v>46</v>
      </c>
      <c r="K24" s="170">
        <v>20</v>
      </c>
      <c r="L24" s="55">
        <v>20</v>
      </c>
      <c r="M24" s="55">
        <v>60</v>
      </c>
      <c r="N24" s="55">
        <v>80</v>
      </c>
      <c r="O24" s="129">
        <v>50</v>
      </c>
      <c r="P24" s="130">
        <f t="shared" si="2"/>
        <v>210</v>
      </c>
      <c r="Q24" s="97">
        <f t="shared" si="3"/>
        <v>0.75</v>
      </c>
      <c r="R24" s="141">
        <v>3</v>
      </c>
      <c r="S24" s="84"/>
    </row>
    <row r="25" spans="1:19" ht="25.5" customHeight="1">
      <c r="A25" s="8" t="s">
        <v>33</v>
      </c>
      <c r="B25" s="3" t="s">
        <v>34</v>
      </c>
      <c r="C25" s="6">
        <v>6</v>
      </c>
      <c r="D25" s="8" t="s">
        <v>35</v>
      </c>
      <c r="E25" s="3" t="s">
        <v>36</v>
      </c>
      <c r="F25" s="3" t="s">
        <v>37</v>
      </c>
      <c r="G25" s="3"/>
      <c r="H25" s="6"/>
      <c r="I25" s="8" t="s">
        <v>36</v>
      </c>
      <c r="J25" s="9" t="s">
        <v>37</v>
      </c>
      <c r="K25" s="170">
        <v>20</v>
      </c>
      <c r="L25" s="55">
        <v>10</v>
      </c>
      <c r="M25" s="55">
        <v>0</v>
      </c>
      <c r="N25" s="55">
        <v>80</v>
      </c>
      <c r="O25" s="129">
        <v>75</v>
      </c>
      <c r="P25" s="130">
        <f t="shared" si="2"/>
        <v>165</v>
      </c>
      <c r="Q25" s="97">
        <f t="shared" si="3"/>
        <v>0.5892857142857143</v>
      </c>
      <c r="R25" s="141">
        <v>4</v>
      </c>
      <c r="S25" s="84"/>
    </row>
    <row r="26" spans="1:19" ht="33" customHeight="1">
      <c r="A26" s="8" t="s">
        <v>147</v>
      </c>
      <c r="B26" s="3" t="s">
        <v>174</v>
      </c>
      <c r="C26" s="6">
        <v>6</v>
      </c>
      <c r="D26" s="8" t="s">
        <v>175</v>
      </c>
      <c r="E26" s="3" t="s">
        <v>176</v>
      </c>
      <c r="F26" s="3" t="s">
        <v>30</v>
      </c>
      <c r="G26" s="3" t="s">
        <v>178</v>
      </c>
      <c r="H26" s="6" t="s">
        <v>179</v>
      </c>
      <c r="I26" s="8" t="s">
        <v>177</v>
      </c>
      <c r="J26" s="9" t="s">
        <v>174</v>
      </c>
      <c r="K26" s="170">
        <v>12</v>
      </c>
      <c r="L26" s="55">
        <v>10</v>
      </c>
      <c r="M26" s="55">
        <v>0</v>
      </c>
      <c r="N26" s="55">
        <v>80</v>
      </c>
      <c r="O26" s="129">
        <v>0</v>
      </c>
      <c r="P26" s="130">
        <f t="shared" si="2"/>
        <v>90</v>
      </c>
      <c r="Q26" s="97">
        <f t="shared" si="3"/>
        <v>0.32142857142857145</v>
      </c>
      <c r="R26" s="141">
        <v>5</v>
      </c>
      <c r="S26" s="84"/>
    </row>
    <row r="27" spans="1:19" ht="25.5" customHeight="1">
      <c r="A27" s="10" t="s">
        <v>77</v>
      </c>
      <c r="B27" s="7" t="s">
        <v>23</v>
      </c>
      <c r="C27" s="12">
        <v>6</v>
      </c>
      <c r="D27" s="10" t="s">
        <v>24</v>
      </c>
      <c r="E27" s="7" t="s">
        <v>25</v>
      </c>
      <c r="F27" s="7" t="s">
        <v>26</v>
      </c>
      <c r="G27" s="7" t="s">
        <v>14</v>
      </c>
      <c r="H27" s="12" t="s">
        <v>15</v>
      </c>
      <c r="I27" s="10" t="s">
        <v>27</v>
      </c>
      <c r="J27" s="11" t="s">
        <v>23</v>
      </c>
      <c r="K27" s="170">
        <v>12</v>
      </c>
      <c r="L27" s="55">
        <v>20</v>
      </c>
      <c r="M27" s="55">
        <v>0</v>
      </c>
      <c r="N27" s="55">
        <v>20</v>
      </c>
      <c r="O27" s="129">
        <v>25</v>
      </c>
      <c r="P27" s="130">
        <f t="shared" si="2"/>
        <v>65</v>
      </c>
      <c r="Q27" s="97">
        <f t="shared" si="3"/>
        <v>0.23214285714285715</v>
      </c>
      <c r="R27" s="141">
        <v>6</v>
      </c>
      <c r="S27" s="84"/>
    </row>
    <row r="28" spans="1:19" ht="25.5" customHeight="1">
      <c r="A28" s="8" t="s">
        <v>62</v>
      </c>
      <c r="B28" s="3" t="s">
        <v>96</v>
      </c>
      <c r="C28" s="6">
        <v>6</v>
      </c>
      <c r="D28" s="8" t="s">
        <v>97</v>
      </c>
      <c r="E28" s="3" t="s">
        <v>12</v>
      </c>
      <c r="F28" s="3" t="s">
        <v>13</v>
      </c>
      <c r="G28" s="3"/>
      <c r="H28" s="6"/>
      <c r="I28" s="8" t="s">
        <v>62</v>
      </c>
      <c r="J28" s="9" t="s">
        <v>96</v>
      </c>
      <c r="K28" s="170">
        <v>20</v>
      </c>
      <c r="L28" s="55">
        <v>10</v>
      </c>
      <c r="M28" s="55">
        <v>50</v>
      </c>
      <c r="N28" s="55">
        <v>0</v>
      </c>
      <c r="O28" s="129">
        <v>0</v>
      </c>
      <c r="P28" s="130">
        <f t="shared" si="2"/>
        <v>60</v>
      </c>
      <c r="Q28" s="97">
        <f t="shared" si="3"/>
        <v>0.21428571428571427</v>
      </c>
      <c r="R28" s="141">
        <v>6</v>
      </c>
      <c r="S28" s="84"/>
    </row>
    <row r="29" spans="1:19" ht="25.5" customHeight="1">
      <c r="A29" s="8" t="s">
        <v>42</v>
      </c>
      <c r="B29" s="3" t="s">
        <v>95</v>
      </c>
      <c r="C29" s="6">
        <v>6</v>
      </c>
      <c r="D29" s="8" t="s">
        <v>59</v>
      </c>
      <c r="E29" s="3" t="s">
        <v>60</v>
      </c>
      <c r="F29" s="3" t="s">
        <v>61</v>
      </c>
      <c r="G29" s="3"/>
      <c r="H29" s="6"/>
      <c r="I29" s="8" t="s">
        <v>60</v>
      </c>
      <c r="J29" s="9" t="s">
        <v>61</v>
      </c>
      <c r="K29" s="170">
        <v>12</v>
      </c>
      <c r="L29" s="55">
        <v>0</v>
      </c>
      <c r="M29" s="55">
        <v>20</v>
      </c>
      <c r="N29" s="55">
        <v>0</v>
      </c>
      <c r="O29" s="129">
        <v>0</v>
      </c>
      <c r="P29" s="130">
        <f t="shared" si="2"/>
        <v>20</v>
      </c>
      <c r="Q29" s="97">
        <f t="shared" si="3"/>
        <v>0.07142857142857144</v>
      </c>
      <c r="R29" s="141">
        <v>8</v>
      </c>
      <c r="S29" s="84"/>
    </row>
    <row r="30" spans="1:19" ht="25.5" customHeight="1">
      <c r="A30" s="8" t="s">
        <v>38</v>
      </c>
      <c r="B30" s="3" t="s">
        <v>39</v>
      </c>
      <c r="C30" s="6">
        <v>6</v>
      </c>
      <c r="D30" s="8" t="s">
        <v>35</v>
      </c>
      <c r="E30" s="3" t="s">
        <v>36</v>
      </c>
      <c r="F30" s="3" t="s">
        <v>37</v>
      </c>
      <c r="G30" s="3"/>
      <c r="H30" s="6"/>
      <c r="I30" s="8" t="s">
        <v>36</v>
      </c>
      <c r="J30" s="9" t="s">
        <v>37</v>
      </c>
      <c r="K30" s="170">
        <v>12</v>
      </c>
      <c r="L30" s="55">
        <v>0</v>
      </c>
      <c r="M30" s="55">
        <v>20</v>
      </c>
      <c r="N30" s="55">
        <v>0</v>
      </c>
      <c r="O30" s="129">
        <v>0</v>
      </c>
      <c r="P30" s="130">
        <f t="shared" si="2"/>
        <v>20</v>
      </c>
      <c r="Q30" s="97">
        <f t="shared" si="3"/>
        <v>0.07142857142857144</v>
      </c>
      <c r="R30" s="141">
        <v>8</v>
      </c>
      <c r="S30" s="84"/>
    </row>
    <row r="31" spans="1:19" ht="25.5" customHeight="1">
      <c r="A31" s="8" t="s">
        <v>108</v>
      </c>
      <c r="B31" s="3" t="s">
        <v>107</v>
      </c>
      <c r="C31" s="6">
        <v>6</v>
      </c>
      <c r="D31" s="8" t="s">
        <v>59</v>
      </c>
      <c r="E31" s="3" t="s">
        <v>60</v>
      </c>
      <c r="F31" s="3" t="s">
        <v>61</v>
      </c>
      <c r="G31" s="3"/>
      <c r="H31" s="6"/>
      <c r="I31" s="8" t="s">
        <v>60</v>
      </c>
      <c r="J31" s="9" t="s">
        <v>61</v>
      </c>
      <c r="K31" s="170">
        <v>14</v>
      </c>
      <c r="L31" s="55">
        <v>0</v>
      </c>
      <c r="M31" s="55">
        <v>0</v>
      </c>
      <c r="N31" s="55">
        <v>0</v>
      </c>
      <c r="O31" s="129">
        <v>0</v>
      </c>
      <c r="P31" s="130">
        <f t="shared" si="2"/>
        <v>0</v>
      </c>
      <c r="Q31" s="97">
        <f t="shared" si="3"/>
        <v>0</v>
      </c>
      <c r="R31" s="141">
        <v>8</v>
      </c>
      <c r="S31" s="84"/>
    </row>
    <row r="32" spans="1:19" ht="25.5" customHeight="1">
      <c r="A32" s="8" t="s">
        <v>65</v>
      </c>
      <c r="B32" s="3" t="s">
        <v>85</v>
      </c>
      <c r="C32" s="6">
        <v>6</v>
      </c>
      <c r="D32" s="8" t="s">
        <v>59</v>
      </c>
      <c r="E32" s="3" t="s">
        <v>60</v>
      </c>
      <c r="F32" s="3" t="s">
        <v>61</v>
      </c>
      <c r="G32" s="3"/>
      <c r="H32" s="6"/>
      <c r="I32" s="8" t="s">
        <v>60</v>
      </c>
      <c r="J32" s="9" t="s">
        <v>61</v>
      </c>
      <c r="K32" s="170">
        <v>12</v>
      </c>
      <c r="L32" s="55">
        <v>0</v>
      </c>
      <c r="M32" s="55">
        <v>0</v>
      </c>
      <c r="N32" s="55">
        <v>0</v>
      </c>
      <c r="O32" s="129">
        <v>0</v>
      </c>
      <c r="P32" s="130">
        <f t="shared" si="2"/>
        <v>0</v>
      </c>
      <c r="Q32" s="97">
        <f t="shared" si="3"/>
        <v>0</v>
      </c>
      <c r="R32" s="141">
        <v>8</v>
      </c>
      <c r="S32" s="84"/>
    </row>
    <row r="33" spans="1:19" ht="25.5" customHeight="1">
      <c r="A33" s="8" t="s">
        <v>91</v>
      </c>
      <c r="B33" s="3" t="s">
        <v>92</v>
      </c>
      <c r="C33" s="6">
        <v>6</v>
      </c>
      <c r="D33" s="8" t="s">
        <v>59</v>
      </c>
      <c r="E33" s="3" t="s">
        <v>60</v>
      </c>
      <c r="F33" s="3" t="s">
        <v>61</v>
      </c>
      <c r="G33" s="3"/>
      <c r="H33" s="6"/>
      <c r="I33" s="8" t="s">
        <v>60</v>
      </c>
      <c r="J33" s="9" t="s">
        <v>61</v>
      </c>
      <c r="K33" s="170">
        <v>12</v>
      </c>
      <c r="L33" s="55">
        <v>0</v>
      </c>
      <c r="M33" s="55">
        <v>0</v>
      </c>
      <c r="N33" s="55">
        <v>0</v>
      </c>
      <c r="O33" s="129">
        <v>0</v>
      </c>
      <c r="P33" s="130">
        <f t="shared" si="2"/>
        <v>0</v>
      </c>
      <c r="Q33" s="97">
        <f t="shared" si="3"/>
        <v>0</v>
      </c>
      <c r="R33" s="286">
        <v>8</v>
      </c>
      <c r="S33" s="84"/>
    </row>
    <row r="34" spans="1:19" ht="25.5" customHeight="1">
      <c r="A34" s="8" t="s">
        <v>162</v>
      </c>
      <c r="B34" s="3" t="s">
        <v>163</v>
      </c>
      <c r="C34" s="6">
        <v>4</v>
      </c>
      <c r="D34" s="8" t="s">
        <v>175</v>
      </c>
      <c r="E34" s="3" t="s">
        <v>176</v>
      </c>
      <c r="F34" s="3" t="s">
        <v>30</v>
      </c>
      <c r="G34" s="3" t="s">
        <v>178</v>
      </c>
      <c r="H34" s="6" t="s">
        <v>179</v>
      </c>
      <c r="I34" s="8" t="s">
        <v>177</v>
      </c>
      <c r="J34" s="9" t="s">
        <v>174</v>
      </c>
      <c r="K34" s="170">
        <v>10</v>
      </c>
      <c r="L34" s="55">
        <v>0</v>
      </c>
      <c r="M34" s="55">
        <v>0</v>
      </c>
      <c r="N34" s="55">
        <v>0</v>
      </c>
      <c r="O34" s="129">
        <v>0</v>
      </c>
      <c r="P34" s="130">
        <f t="shared" si="2"/>
        <v>0</v>
      </c>
      <c r="Q34" s="97">
        <f t="shared" si="3"/>
        <v>0</v>
      </c>
      <c r="R34" s="98"/>
      <c r="S34" s="84"/>
    </row>
    <row r="35" spans="1:19" ht="25.5" customHeight="1">
      <c r="A35" s="8" t="s">
        <v>169</v>
      </c>
      <c r="B35" s="3" t="s">
        <v>170</v>
      </c>
      <c r="C35" s="6">
        <v>4</v>
      </c>
      <c r="D35" s="8" t="s">
        <v>164</v>
      </c>
      <c r="E35" s="3" t="s">
        <v>180</v>
      </c>
      <c r="F35" s="3" t="s">
        <v>15</v>
      </c>
      <c r="G35" s="3"/>
      <c r="H35" s="6"/>
      <c r="I35" s="8" t="s">
        <v>14</v>
      </c>
      <c r="J35" s="9" t="s">
        <v>181</v>
      </c>
      <c r="K35" s="170">
        <v>4</v>
      </c>
      <c r="L35" s="55">
        <v>0</v>
      </c>
      <c r="M35" s="55">
        <v>0</v>
      </c>
      <c r="N35" s="55">
        <v>0</v>
      </c>
      <c r="O35" s="129">
        <v>0</v>
      </c>
      <c r="P35" s="130">
        <f t="shared" si="2"/>
        <v>0</v>
      </c>
      <c r="Q35" s="97">
        <f t="shared" si="3"/>
        <v>0</v>
      </c>
      <c r="R35" s="119"/>
      <c r="S35" s="84"/>
    </row>
    <row r="36" spans="1:19" ht="25.5" customHeight="1" hidden="1">
      <c r="A36" s="8" t="s">
        <v>93</v>
      </c>
      <c r="B36" s="3" t="s">
        <v>94</v>
      </c>
      <c r="C36" s="6">
        <v>6</v>
      </c>
      <c r="D36" s="8" t="s">
        <v>59</v>
      </c>
      <c r="E36" s="3" t="s">
        <v>60</v>
      </c>
      <c r="F36" s="3" t="s">
        <v>61</v>
      </c>
      <c r="G36" s="3"/>
      <c r="H36" s="6"/>
      <c r="I36" s="8" t="s">
        <v>60</v>
      </c>
      <c r="J36" s="9" t="s">
        <v>61</v>
      </c>
      <c r="K36" s="170"/>
      <c r="L36" s="55"/>
      <c r="M36" s="55"/>
      <c r="N36" s="55"/>
      <c r="O36" s="129"/>
      <c r="P36" s="130">
        <f t="shared" si="2"/>
        <v>0</v>
      </c>
      <c r="Q36" s="97">
        <f t="shared" si="3"/>
        <v>0</v>
      </c>
      <c r="R36" s="141"/>
      <c r="S36" s="84"/>
    </row>
    <row r="37" spans="1:19" ht="25.5" customHeight="1" hidden="1">
      <c r="A37" s="8" t="s">
        <v>53</v>
      </c>
      <c r="B37" s="3" t="s">
        <v>167</v>
      </c>
      <c r="C37" s="6">
        <v>6</v>
      </c>
      <c r="D37" s="8" t="s">
        <v>154</v>
      </c>
      <c r="E37" s="3" t="s">
        <v>168</v>
      </c>
      <c r="F37" s="3" t="s">
        <v>156</v>
      </c>
      <c r="G37" s="3"/>
      <c r="H37" s="6"/>
      <c r="I37" s="8" t="s">
        <v>168</v>
      </c>
      <c r="J37" s="9" t="s">
        <v>156</v>
      </c>
      <c r="K37" s="170"/>
      <c r="L37" s="55"/>
      <c r="M37" s="55"/>
      <c r="N37" s="55"/>
      <c r="O37" s="129"/>
      <c r="P37" s="130">
        <f t="shared" si="2"/>
        <v>0</v>
      </c>
      <c r="Q37" s="97">
        <f t="shared" si="3"/>
        <v>0</v>
      </c>
      <c r="R37" s="119"/>
      <c r="S37" s="84"/>
    </row>
    <row r="38" spans="1:19" ht="25.5" customHeight="1" hidden="1">
      <c r="A38" s="8"/>
      <c r="B38" s="3"/>
      <c r="C38" s="6"/>
      <c r="D38" s="8"/>
      <c r="E38" s="3"/>
      <c r="F38" s="3"/>
      <c r="G38" s="3"/>
      <c r="H38" s="6"/>
      <c r="I38" s="8"/>
      <c r="J38" s="9"/>
      <c r="K38" s="170"/>
      <c r="L38" s="55"/>
      <c r="M38" s="55"/>
      <c r="N38" s="55"/>
      <c r="O38" s="129"/>
      <c r="P38" s="130">
        <f t="shared" si="2"/>
        <v>0</v>
      </c>
      <c r="Q38" s="97">
        <f t="shared" si="3"/>
        <v>0</v>
      </c>
      <c r="R38" s="98"/>
      <c r="S38" s="84"/>
    </row>
    <row r="39" spans="1:19" ht="25.5" customHeight="1" hidden="1">
      <c r="A39" s="110" t="s">
        <v>10</v>
      </c>
      <c r="B39" s="111" t="s">
        <v>70</v>
      </c>
      <c r="C39" s="112">
        <v>6</v>
      </c>
      <c r="D39" s="113" t="s">
        <v>67</v>
      </c>
      <c r="E39" s="111" t="s">
        <v>68</v>
      </c>
      <c r="F39" s="111" t="s">
        <v>69</v>
      </c>
      <c r="G39" s="111"/>
      <c r="H39" s="114"/>
      <c r="I39" s="110" t="s">
        <v>65</v>
      </c>
      <c r="J39" s="112" t="s">
        <v>66</v>
      </c>
      <c r="K39" s="216"/>
      <c r="L39" s="126"/>
      <c r="M39" s="126"/>
      <c r="N39" s="126"/>
      <c r="O39" s="127"/>
      <c r="P39" s="309"/>
      <c r="Q39" s="310"/>
      <c r="R39" s="311"/>
      <c r="S39" s="84"/>
    </row>
    <row r="40" spans="1:19" ht="25.5" customHeight="1" hidden="1">
      <c r="A40" s="20" t="s">
        <v>54</v>
      </c>
      <c r="B40" s="21" t="s">
        <v>86</v>
      </c>
      <c r="C40" s="22">
        <v>6</v>
      </c>
      <c r="D40" s="23" t="s">
        <v>59</v>
      </c>
      <c r="E40" s="21" t="s">
        <v>60</v>
      </c>
      <c r="F40" s="21" t="s">
        <v>61</v>
      </c>
      <c r="G40" s="21"/>
      <c r="H40" s="24"/>
      <c r="I40" s="20" t="s">
        <v>60</v>
      </c>
      <c r="J40" s="22" t="s">
        <v>61</v>
      </c>
      <c r="K40" s="171"/>
      <c r="L40" s="120"/>
      <c r="M40" s="120"/>
      <c r="N40" s="120"/>
      <c r="O40" s="121"/>
      <c r="P40" s="309"/>
      <c r="Q40" s="310"/>
      <c r="R40" s="311"/>
      <c r="S40" s="84"/>
    </row>
    <row r="41" spans="1:19" ht="22.5" customHeight="1" hidden="1">
      <c r="A41" s="20" t="s">
        <v>87</v>
      </c>
      <c r="B41" s="21" t="s">
        <v>88</v>
      </c>
      <c r="C41" s="22">
        <v>6</v>
      </c>
      <c r="D41" s="23" t="s">
        <v>59</v>
      </c>
      <c r="E41" s="21" t="s">
        <v>60</v>
      </c>
      <c r="F41" s="21" t="s">
        <v>61</v>
      </c>
      <c r="G41" s="21"/>
      <c r="H41" s="24"/>
      <c r="I41" s="20" t="s">
        <v>60</v>
      </c>
      <c r="J41" s="22" t="s">
        <v>61</v>
      </c>
      <c r="K41" s="58"/>
      <c r="L41" s="59"/>
      <c r="M41" s="59"/>
      <c r="N41" s="59"/>
      <c r="O41" s="122"/>
      <c r="P41" s="309"/>
      <c r="Q41" s="310"/>
      <c r="R41" s="311"/>
      <c r="S41" s="48"/>
    </row>
    <row r="42" spans="1:19" ht="22.5" customHeight="1" hidden="1">
      <c r="A42" s="20" t="s">
        <v>89</v>
      </c>
      <c r="B42" s="21" t="s">
        <v>82</v>
      </c>
      <c r="C42" s="22">
        <v>6</v>
      </c>
      <c r="D42" s="23" t="s">
        <v>59</v>
      </c>
      <c r="E42" s="21" t="s">
        <v>60</v>
      </c>
      <c r="F42" s="21" t="s">
        <v>61</v>
      </c>
      <c r="G42" s="21"/>
      <c r="H42" s="24"/>
      <c r="I42" s="20" t="s">
        <v>60</v>
      </c>
      <c r="J42" s="22" t="s">
        <v>61</v>
      </c>
      <c r="K42" s="61"/>
      <c r="L42" s="62"/>
      <c r="M42" s="62"/>
      <c r="N42" s="62"/>
      <c r="O42" s="123"/>
      <c r="P42" s="312"/>
      <c r="Q42" s="313"/>
      <c r="R42" s="314"/>
      <c r="S42" s="48"/>
    </row>
    <row r="43" spans="1:19" ht="22.5" customHeight="1" hidden="1" thickBot="1">
      <c r="A43" s="164" t="s">
        <v>89</v>
      </c>
      <c r="B43" s="165" t="s">
        <v>90</v>
      </c>
      <c r="C43" s="166">
        <v>6</v>
      </c>
      <c r="D43" s="167" t="s">
        <v>59</v>
      </c>
      <c r="E43" s="165" t="s">
        <v>60</v>
      </c>
      <c r="F43" s="165" t="s">
        <v>61</v>
      </c>
      <c r="G43" s="165"/>
      <c r="H43" s="168"/>
      <c r="I43" s="164" t="s">
        <v>60</v>
      </c>
      <c r="J43" s="166" t="s">
        <v>61</v>
      </c>
      <c r="K43" s="64"/>
      <c r="L43" s="65"/>
      <c r="M43" s="65"/>
      <c r="N43" s="65"/>
      <c r="O43" s="124"/>
      <c r="P43" s="315"/>
      <c r="Q43" s="316"/>
      <c r="R43" s="317"/>
      <c r="S43" s="48"/>
    </row>
    <row r="44" spans="1:19" s="79" customFormat="1" ht="15.75" customHeight="1" thickBo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7"/>
      <c r="L44" s="47"/>
      <c r="M44" s="47"/>
      <c r="N44" s="47"/>
      <c r="O44" s="47"/>
      <c r="P44" s="48"/>
      <c r="Q44" s="48"/>
      <c r="R44" s="48"/>
      <c r="S44" s="48"/>
    </row>
    <row r="45" spans="1:22" s="79" customFormat="1" ht="47.25" customHeight="1" thickBot="1">
      <c r="A45" s="304" t="s">
        <v>140</v>
      </c>
      <c r="B45" s="318"/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9"/>
      <c r="S45" s="91"/>
      <c r="T45" s="91"/>
      <c r="U45" s="90"/>
      <c r="V45" s="90"/>
    </row>
    <row r="46" spans="1:19" s="79" customFormat="1" ht="60.75" customHeight="1" thickBot="1">
      <c r="A46" s="222" t="s">
        <v>0</v>
      </c>
      <c r="B46" s="154" t="s">
        <v>1</v>
      </c>
      <c r="C46" s="162" t="s">
        <v>32</v>
      </c>
      <c r="D46" s="163" t="s">
        <v>2</v>
      </c>
      <c r="E46" s="155" t="s">
        <v>3</v>
      </c>
      <c r="F46" s="155" t="s">
        <v>4</v>
      </c>
      <c r="G46" s="155" t="s">
        <v>5</v>
      </c>
      <c r="H46" s="156" t="s">
        <v>6</v>
      </c>
      <c r="I46" s="154" t="s">
        <v>7</v>
      </c>
      <c r="J46" s="172" t="s">
        <v>8</v>
      </c>
      <c r="K46" s="217" t="s">
        <v>98</v>
      </c>
      <c r="L46" s="217" t="s">
        <v>99</v>
      </c>
      <c r="M46" s="217" t="s">
        <v>100</v>
      </c>
      <c r="N46" s="217" t="s">
        <v>101</v>
      </c>
      <c r="O46" s="218" t="s">
        <v>102</v>
      </c>
      <c r="P46" s="219" t="s">
        <v>104</v>
      </c>
      <c r="Q46" s="133" t="s">
        <v>125</v>
      </c>
      <c r="R46" s="133" t="s">
        <v>106</v>
      </c>
      <c r="S46" s="34"/>
    </row>
    <row r="47" spans="1:19" s="79" customFormat="1" ht="25.5" customHeight="1">
      <c r="A47" s="150" t="s">
        <v>57</v>
      </c>
      <c r="B47" s="71" t="s">
        <v>58</v>
      </c>
      <c r="C47" s="73">
        <v>6</v>
      </c>
      <c r="D47" s="71" t="s">
        <v>28</v>
      </c>
      <c r="E47" s="72" t="s">
        <v>29</v>
      </c>
      <c r="F47" s="72" t="s">
        <v>30</v>
      </c>
      <c r="G47" s="72"/>
      <c r="H47" s="73"/>
      <c r="I47" s="71" t="s">
        <v>29</v>
      </c>
      <c r="J47" s="197" t="s">
        <v>30</v>
      </c>
      <c r="K47" s="173">
        <v>20</v>
      </c>
      <c r="L47" s="53">
        <v>20</v>
      </c>
      <c r="M47" s="53">
        <v>60</v>
      </c>
      <c r="N47" s="53">
        <v>80</v>
      </c>
      <c r="O47" s="93">
        <v>100</v>
      </c>
      <c r="P47" s="101">
        <f aca="true" t="shared" si="4" ref="P47:P76">SUM(K47:O47)</f>
        <v>280</v>
      </c>
      <c r="Q47" s="271">
        <f aca="true" t="shared" si="5" ref="Q47:Q76">P47*100/300/100</f>
        <v>0.9333333333333332</v>
      </c>
      <c r="R47" s="134">
        <v>1</v>
      </c>
      <c r="S47" s="102"/>
    </row>
    <row r="48" spans="1:19" s="79" customFormat="1" ht="25.5" customHeight="1">
      <c r="A48" s="142" t="s">
        <v>56</v>
      </c>
      <c r="B48" s="10" t="s">
        <v>30</v>
      </c>
      <c r="C48" s="12">
        <v>5</v>
      </c>
      <c r="D48" s="10" t="s">
        <v>28</v>
      </c>
      <c r="E48" s="7" t="s">
        <v>29</v>
      </c>
      <c r="F48" s="7" t="s">
        <v>30</v>
      </c>
      <c r="G48" s="7"/>
      <c r="H48" s="12"/>
      <c r="I48" s="10" t="s">
        <v>29</v>
      </c>
      <c r="J48" s="11" t="s">
        <v>30</v>
      </c>
      <c r="K48" s="174">
        <v>20</v>
      </c>
      <c r="L48" s="55">
        <v>10</v>
      </c>
      <c r="M48" s="55">
        <v>60</v>
      </c>
      <c r="N48" s="55">
        <v>80</v>
      </c>
      <c r="O48" s="96">
        <v>100</v>
      </c>
      <c r="P48" s="104">
        <f t="shared" si="4"/>
        <v>270</v>
      </c>
      <c r="Q48" s="272">
        <f t="shared" si="5"/>
        <v>0.9</v>
      </c>
      <c r="R48" s="135">
        <v>2</v>
      </c>
      <c r="S48" s="102"/>
    </row>
    <row r="49" spans="1:19" s="79" customFormat="1" ht="25.5" customHeight="1">
      <c r="A49" s="142" t="s">
        <v>40</v>
      </c>
      <c r="B49" s="10" t="s">
        <v>41</v>
      </c>
      <c r="C49" s="12">
        <v>6</v>
      </c>
      <c r="D49" s="10" t="s">
        <v>16</v>
      </c>
      <c r="E49" s="7" t="s">
        <v>10</v>
      </c>
      <c r="F49" s="7" t="s">
        <v>11</v>
      </c>
      <c r="G49" s="7"/>
      <c r="H49" s="12"/>
      <c r="I49" s="10" t="s">
        <v>10</v>
      </c>
      <c r="J49" s="11" t="s">
        <v>11</v>
      </c>
      <c r="K49" s="174">
        <v>20</v>
      </c>
      <c r="L49" s="55">
        <v>20</v>
      </c>
      <c r="M49" s="55">
        <v>60</v>
      </c>
      <c r="N49" s="55">
        <v>80</v>
      </c>
      <c r="O49" s="96">
        <v>75</v>
      </c>
      <c r="P49" s="104">
        <f t="shared" si="4"/>
        <v>255</v>
      </c>
      <c r="Q49" s="272">
        <f t="shared" si="5"/>
        <v>0.85</v>
      </c>
      <c r="R49" s="135">
        <v>3</v>
      </c>
      <c r="S49" s="102"/>
    </row>
    <row r="50" spans="1:19" s="79" customFormat="1" ht="25.5" customHeight="1">
      <c r="A50" s="142" t="s">
        <v>43</v>
      </c>
      <c r="B50" s="10" t="s">
        <v>44</v>
      </c>
      <c r="C50" s="12">
        <v>6</v>
      </c>
      <c r="D50" s="10" t="s">
        <v>9</v>
      </c>
      <c r="E50" s="7" t="s">
        <v>10</v>
      </c>
      <c r="F50" s="7" t="s">
        <v>11</v>
      </c>
      <c r="G50" s="7"/>
      <c r="H50" s="12"/>
      <c r="I50" s="10" t="s">
        <v>45</v>
      </c>
      <c r="J50" s="11" t="s">
        <v>46</v>
      </c>
      <c r="K50" s="174">
        <v>20</v>
      </c>
      <c r="L50" s="55">
        <v>20</v>
      </c>
      <c r="M50" s="55">
        <v>60</v>
      </c>
      <c r="N50" s="55">
        <v>80</v>
      </c>
      <c r="O50" s="96">
        <v>50</v>
      </c>
      <c r="P50" s="104">
        <f t="shared" si="4"/>
        <v>230</v>
      </c>
      <c r="Q50" s="272">
        <f t="shared" si="5"/>
        <v>0.7666666666666667</v>
      </c>
      <c r="R50" s="135">
        <v>4</v>
      </c>
      <c r="S50" s="102"/>
    </row>
    <row r="51" spans="1:19" s="79" customFormat="1" ht="25.5" customHeight="1">
      <c r="A51" s="142" t="s">
        <v>63</v>
      </c>
      <c r="B51" s="10" t="s">
        <v>64</v>
      </c>
      <c r="C51" s="12">
        <v>5</v>
      </c>
      <c r="D51" s="10" t="s">
        <v>80</v>
      </c>
      <c r="E51" s="7" t="s">
        <v>10</v>
      </c>
      <c r="F51" s="7" t="s">
        <v>11</v>
      </c>
      <c r="G51" s="7"/>
      <c r="H51" s="12"/>
      <c r="I51" s="10" t="s">
        <v>63</v>
      </c>
      <c r="J51" s="11" t="s">
        <v>64</v>
      </c>
      <c r="K51" s="174">
        <v>12</v>
      </c>
      <c r="L51" s="55">
        <v>10</v>
      </c>
      <c r="M51" s="55">
        <v>0</v>
      </c>
      <c r="N51" s="55">
        <v>80</v>
      </c>
      <c r="O51" s="96">
        <v>100</v>
      </c>
      <c r="P51" s="104">
        <f t="shared" si="4"/>
        <v>202</v>
      </c>
      <c r="Q51" s="272">
        <f t="shared" si="5"/>
        <v>0.6733333333333333</v>
      </c>
      <c r="R51" s="135">
        <v>5</v>
      </c>
      <c r="S51" s="102"/>
    </row>
    <row r="52" spans="1:19" s="79" customFormat="1" ht="25.5" customHeight="1">
      <c r="A52" s="44" t="s">
        <v>33</v>
      </c>
      <c r="B52" s="8" t="s">
        <v>34</v>
      </c>
      <c r="C52" s="6">
        <v>6</v>
      </c>
      <c r="D52" s="8" t="s">
        <v>35</v>
      </c>
      <c r="E52" s="3" t="s">
        <v>36</v>
      </c>
      <c r="F52" s="3" t="s">
        <v>37</v>
      </c>
      <c r="G52" s="3"/>
      <c r="H52" s="6"/>
      <c r="I52" s="8" t="s">
        <v>36</v>
      </c>
      <c r="J52" s="9" t="s">
        <v>37</v>
      </c>
      <c r="K52" s="174">
        <v>20</v>
      </c>
      <c r="L52" s="55">
        <v>10</v>
      </c>
      <c r="M52" s="55">
        <v>0</v>
      </c>
      <c r="N52" s="55">
        <v>80</v>
      </c>
      <c r="O52" s="96">
        <v>75</v>
      </c>
      <c r="P52" s="104">
        <f t="shared" si="4"/>
        <v>185</v>
      </c>
      <c r="Q52" s="272">
        <f t="shared" si="5"/>
        <v>0.6166666666666667</v>
      </c>
      <c r="R52" s="135">
        <v>6</v>
      </c>
      <c r="S52" s="102"/>
    </row>
    <row r="53" spans="1:19" s="79" customFormat="1" ht="25.5" customHeight="1">
      <c r="A53" s="142" t="s">
        <v>47</v>
      </c>
      <c r="B53" s="10" t="s">
        <v>48</v>
      </c>
      <c r="C53" s="12">
        <v>5</v>
      </c>
      <c r="D53" s="10" t="s">
        <v>9</v>
      </c>
      <c r="E53" s="7" t="s">
        <v>10</v>
      </c>
      <c r="F53" s="7" t="s">
        <v>11</v>
      </c>
      <c r="G53" s="7" t="s">
        <v>29</v>
      </c>
      <c r="H53" s="12" t="s">
        <v>30</v>
      </c>
      <c r="I53" s="10" t="s">
        <v>51</v>
      </c>
      <c r="J53" s="11" t="s">
        <v>52</v>
      </c>
      <c r="K53" s="174">
        <v>20</v>
      </c>
      <c r="L53" s="55">
        <v>15</v>
      </c>
      <c r="M53" s="55">
        <v>60</v>
      </c>
      <c r="N53" s="55">
        <v>60</v>
      </c>
      <c r="O53" s="96">
        <v>25</v>
      </c>
      <c r="P53" s="104">
        <f t="shared" si="4"/>
        <v>180</v>
      </c>
      <c r="Q53" s="272">
        <f t="shared" si="5"/>
        <v>0.6</v>
      </c>
      <c r="R53" s="135">
        <v>7</v>
      </c>
      <c r="S53" s="102"/>
    </row>
    <row r="54" spans="1:19" s="79" customFormat="1" ht="31.5" customHeight="1">
      <c r="A54" s="44" t="s">
        <v>147</v>
      </c>
      <c r="B54" s="8" t="s">
        <v>174</v>
      </c>
      <c r="C54" s="6">
        <v>6</v>
      </c>
      <c r="D54" s="8" t="s">
        <v>175</v>
      </c>
      <c r="E54" s="3" t="s">
        <v>176</v>
      </c>
      <c r="F54" s="3" t="s">
        <v>30</v>
      </c>
      <c r="G54" s="3" t="s">
        <v>178</v>
      </c>
      <c r="H54" s="6" t="s">
        <v>179</v>
      </c>
      <c r="I54" s="8" t="s">
        <v>177</v>
      </c>
      <c r="J54" s="9" t="s">
        <v>174</v>
      </c>
      <c r="K54" s="174">
        <v>12</v>
      </c>
      <c r="L54" s="55">
        <v>10</v>
      </c>
      <c r="M54" s="55">
        <v>0</v>
      </c>
      <c r="N54" s="55">
        <v>80</v>
      </c>
      <c r="O54" s="96">
        <v>0</v>
      </c>
      <c r="P54" s="104">
        <f t="shared" si="4"/>
        <v>102</v>
      </c>
      <c r="Q54" s="272">
        <f t="shared" si="5"/>
        <v>0.34</v>
      </c>
      <c r="R54" s="135">
        <v>8</v>
      </c>
      <c r="S54" s="102"/>
    </row>
    <row r="55" spans="1:19" s="79" customFormat="1" ht="25.5" customHeight="1">
      <c r="A55" s="44" t="s">
        <v>62</v>
      </c>
      <c r="B55" s="8" t="s">
        <v>96</v>
      </c>
      <c r="C55" s="6">
        <v>6</v>
      </c>
      <c r="D55" s="8" t="s">
        <v>97</v>
      </c>
      <c r="E55" s="3" t="s">
        <v>12</v>
      </c>
      <c r="F55" s="3" t="s">
        <v>13</v>
      </c>
      <c r="G55" s="3"/>
      <c r="H55" s="6"/>
      <c r="I55" s="8" t="s">
        <v>62</v>
      </c>
      <c r="J55" s="9" t="s">
        <v>96</v>
      </c>
      <c r="K55" s="174">
        <v>20</v>
      </c>
      <c r="L55" s="55">
        <v>10</v>
      </c>
      <c r="M55" s="55">
        <v>50</v>
      </c>
      <c r="N55" s="55">
        <v>0</v>
      </c>
      <c r="O55" s="96">
        <v>0</v>
      </c>
      <c r="P55" s="104">
        <f t="shared" si="4"/>
        <v>80</v>
      </c>
      <c r="Q55" s="272">
        <f t="shared" si="5"/>
        <v>0.26666666666666666</v>
      </c>
      <c r="R55" s="135">
        <v>10</v>
      </c>
      <c r="S55" s="102"/>
    </row>
    <row r="56" spans="1:19" s="79" customFormat="1" ht="25.5" customHeight="1">
      <c r="A56" s="142" t="s">
        <v>77</v>
      </c>
      <c r="B56" s="10" t="s">
        <v>23</v>
      </c>
      <c r="C56" s="12">
        <v>6</v>
      </c>
      <c r="D56" s="10" t="s">
        <v>24</v>
      </c>
      <c r="E56" s="7" t="s">
        <v>25</v>
      </c>
      <c r="F56" s="7" t="s">
        <v>26</v>
      </c>
      <c r="G56" s="7" t="s">
        <v>14</v>
      </c>
      <c r="H56" s="12" t="s">
        <v>15</v>
      </c>
      <c r="I56" s="10" t="s">
        <v>27</v>
      </c>
      <c r="J56" s="11" t="s">
        <v>23</v>
      </c>
      <c r="K56" s="174">
        <v>12</v>
      </c>
      <c r="L56" s="55">
        <v>20</v>
      </c>
      <c r="M56" s="55">
        <v>0</v>
      </c>
      <c r="N56" s="55">
        <v>20</v>
      </c>
      <c r="O56" s="96">
        <v>25</v>
      </c>
      <c r="P56" s="104">
        <f t="shared" si="4"/>
        <v>77</v>
      </c>
      <c r="Q56" s="272">
        <f t="shared" si="5"/>
        <v>0.25666666666666665</v>
      </c>
      <c r="R56" s="135">
        <v>11</v>
      </c>
      <c r="S56" s="102"/>
    </row>
    <row r="57" spans="1:19" s="79" customFormat="1" ht="25.5" customHeight="1">
      <c r="A57" s="142" t="s">
        <v>21</v>
      </c>
      <c r="B57" s="10" t="s">
        <v>50</v>
      </c>
      <c r="C57" s="12">
        <v>5</v>
      </c>
      <c r="D57" s="10" t="s">
        <v>55</v>
      </c>
      <c r="E57" s="7" t="s">
        <v>10</v>
      </c>
      <c r="F57" s="7" t="s">
        <v>11</v>
      </c>
      <c r="G57" s="7" t="s">
        <v>29</v>
      </c>
      <c r="H57" s="12" t="s">
        <v>30</v>
      </c>
      <c r="I57" s="10" t="s">
        <v>20</v>
      </c>
      <c r="J57" s="11" t="s">
        <v>17</v>
      </c>
      <c r="K57" s="174">
        <v>12</v>
      </c>
      <c r="L57" s="55">
        <v>0</v>
      </c>
      <c r="M57" s="55">
        <v>20</v>
      </c>
      <c r="N57" s="55">
        <v>0</v>
      </c>
      <c r="O57" s="96">
        <v>0</v>
      </c>
      <c r="P57" s="104">
        <f t="shared" si="4"/>
        <v>32</v>
      </c>
      <c r="Q57" s="272">
        <f t="shared" si="5"/>
        <v>0.10666666666666666</v>
      </c>
      <c r="R57" s="135">
        <v>12</v>
      </c>
      <c r="S57" s="102"/>
    </row>
    <row r="58" spans="1:19" s="79" customFormat="1" ht="25.5" customHeight="1">
      <c r="A58" s="44" t="s">
        <v>42</v>
      </c>
      <c r="B58" s="8" t="s">
        <v>95</v>
      </c>
      <c r="C58" s="6">
        <v>6</v>
      </c>
      <c r="D58" s="8" t="s">
        <v>59</v>
      </c>
      <c r="E58" s="3" t="s">
        <v>60</v>
      </c>
      <c r="F58" s="3" t="s">
        <v>61</v>
      </c>
      <c r="G58" s="3"/>
      <c r="H58" s="6"/>
      <c r="I58" s="8" t="s">
        <v>60</v>
      </c>
      <c r="J58" s="9" t="s">
        <v>61</v>
      </c>
      <c r="K58" s="174">
        <v>12</v>
      </c>
      <c r="L58" s="55">
        <v>0</v>
      </c>
      <c r="M58" s="55">
        <v>20</v>
      </c>
      <c r="N58" s="55">
        <v>0</v>
      </c>
      <c r="O58" s="96">
        <v>0</v>
      </c>
      <c r="P58" s="104">
        <f t="shared" si="4"/>
        <v>32</v>
      </c>
      <c r="Q58" s="272">
        <f t="shared" si="5"/>
        <v>0.10666666666666666</v>
      </c>
      <c r="R58" s="135">
        <v>12</v>
      </c>
      <c r="S58" s="102"/>
    </row>
    <row r="59" spans="1:19" s="79" customFormat="1" ht="25.5" customHeight="1">
      <c r="A59" s="44" t="s">
        <v>38</v>
      </c>
      <c r="B59" s="8" t="s">
        <v>39</v>
      </c>
      <c r="C59" s="6">
        <v>6</v>
      </c>
      <c r="D59" s="8" t="s">
        <v>35</v>
      </c>
      <c r="E59" s="3" t="s">
        <v>36</v>
      </c>
      <c r="F59" s="3" t="s">
        <v>37</v>
      </c>
      <c r="G59" s="3"/>
      <c r="H59" s="6"/>
      <c r="I59" s="8" t="s">
        <v>36</v>
      </c>
      <c r="J59" s="9" t="s">
        <v>37</v>
      </c>
      <c r="K59" s="174">
        <v>12</v>
      </c>
      <c r="L59" s="55">
        <v>0</v>
      </c>
      <c r="M59" s="55">
        <v>20</v>
      </c>
      <c r="N59" s="55">
        <v>0</v>
      </c>
      <c r="O59" s="96">
        <v>0</v>
      </c>
      <c r="P59" s="104">
        <f t="shared" si="4"/>
        <v>32</v>
      </c>
      <c r="Q59" s="272">
        <f t="shared" si="5"/>
        <v>0.10666666666666666</v>
      </c>
      <c r="R59" s="135">
        <v>12</v>
      </c>
      <c r="S59" s="102"/>
    </row>
    <row r="60" spans="1:19" s="79" customFormat="1" ht="25.5" customHeight="1">
      <c r="A60" s="44" t="s">
        <v>72</v>
      </c>
      <c r="B60" s="8" t="s">
        <v>73</v>
      </c>
      <c r="C60" s="6">
        <v>5</v>
      </c>
      <c r="D60" s="8" t="s">
        <v>16</v>
      </c>
      <c r="E60" s="3" t="s">
        <v>10</v>
      </c>
      <c r="F60" s="3" t="s">
        <v>11</v>
      </c>
      <c r="G60" s="3"/>
      <c r="H60" s="6"/>
      <c r="I60" s="8" t="s">
        <v>10</v>
      </c>
      <c r="J60" s="9" t="s">
        <v>11</v>
      </c>
      <c r="K60" s="174">
        <v>20</v>
      </c>
      <c r="L60" s="55">
        <v>0</v>
      </c>
      <c r="M60" s="55">
        <v>0</v>
      </c>
      <c r="N60" s="55">
        <v>0</v>
      </c>
      <c r="O60" s="96">
        <v>0</v>
      </c>
      <c r="P60" s="104">
        <f t="shared" si="4"/>
        <v>20</v>
      </c>
      <c r="Q60" s="272">
        <f t="shared" si="5"/>
        <v>0.06666666666666667</v>
      </c>
      <c r="R60" s="135">
        <v>15</v>
      </c>
      <c r="S60" s="102"/>
    </row>
    <row r="61" spans="1:19" s="79" customFormat="1" ht="25.5" customHeight="1">
      <c r="A61" s="44" t="s">
        <v>108</v>
      </c>
      <c r="B61" s="8" t="s">
        <v>107</v>
      </c>
      <c r="C61" s="6">
        <v>6</v>
      </c>
      <c r="D61" s="8" t="s">
        <v>59</v>
      </c>
      <c r="E61" s="3" t="s">
        <v>60</v>
      </c>
      <c r="F61" s="3" t="s">
        <v>61</v>
      </c>
      <c r="G61" s="3"/>
      <c r="H61" s="6"/>
      <c r="I61" s="8" t="s">
        <v>60</v>
      </c>
      <c r="J61" s="9" t="s">
        <v>61</v>
      </c>
      <c r="K61" s="174">
        <v>14</v>
      </c>
      <c r="L61" s="55">
        <v>0</v>
      </c>
      <c r="M61" s="55">
        <v>0</v>
      </c>
      <c r="N61" s="55">
        <v>0</v>
      </c>
      <c r="O61" s="96">
        <v>0</v>
      </c>
      <c r="P61" s="104">
        <f t="shared" si="4"/>
        <v>14</v>
      </c>
      <c r="Q61" s="272">
        <f t="shared" si="5"/>
        <v>0.04666666666666667</v>
      </c>
      <c r="R61" s="135">
        <v>16</v>
      </c>
      <c r="S61" s="102"/>
    </row>
    <row r="62" spans="1:19" s="79" customFormat="1" ht="25.5" customHeight="1">
      <c r="A62" s="44" t="s">
        <v>65</v>
      </c>
      <c r="B62" s="8" t="s">
        <v>85</v>
      </c>
      <c r="C62" s="6">
        <v>6</v>
      </c>
      <c r="D62" s="8" t="s">
        <v>59</v>
      </c>
      <c r="E62" s="3" t="s">
        <v>60</v>
      </c>
      <c r="F62" s="3" t="s">
        <v>61</v>
      </c>
      <c r="G62" s="3"/>
      <c r="H62" s="6"/>
      <c r="I62" s="8" t="s">
        <v>60</v>
      </c>
      <c r="J62" s="9" t="s">
        <v>61</v>
      </c>
      <c r="K62" s="174">
        <v>12</v>
      </c>
      <c r="L62" s="55">
        <v>0</v>
      </c>
      <c r="M62" s="55">
        <v>0</v>
      </c>
      <c r="N62" s="55">
        <v>0</v>
      </c>
      <c r="O62" s="96">
        <v>0</v>
      </c>
      <c r="P62" s="104">
        <f t="shared" si="4"/>
        <v>12</v>
      </c>
      <c r="Q62" s="272">
        <f t="shared" si="5"/>
        <v>0.04</v>
      </c>
      <c r="R62" s="135">
        <v>17</v>
      </c>
      <c r="S62" s="102"/>
    </row>
    <row r="63" spans="1:19" s="79" customFormat="1" ht="25.5" customHeight="1">
      <c r="A63" s="44" t="s">
        <v>91</v>
      </c>
      <c r="B63" s="8" t="s">
        <v>92</v>
      </c>
      <c r="C63" s="6">
        <v>6</v>
      </c>
      <c r="D63" s="8" t="s">
        <v>59</v>
      </c>
      <c r="E63" s="3" t="s">
        <v>60</v>
      </c>
      <c r="F63" s="3" t="s">
        <v>61</v>
      </c>
      <c r="G63" s="3"/>
      <c r="H63" s="6"/>
      <c r="I63" s="8" t="s">
        <v>60</v>
      </c>
      <c r="J63" s="9" t="s">
        <v>61</v>
      </c>
      <c r="K63" s="174">
        <v>12</v>
      </c>
      <c r="L63" s="55">
        <v>0</v>
      </c>
      <c r="M63" s="55">
        <v>0</v>
      </c>
      <c r="N63" s="55">
        <v>0</v>
      </c>
      <c r="O63" s="96">
        <v>0</v>
      </c>
      <c r="P63" s="104">
        <f t="shared" si="4"/>
        <v>12</v>
      </c>
      <c r="Q63" s="272">
        <f t="shared" si="5"/>
        <v>0.04</v>
      </c>
      <c r="R63" s="135">
        <v>17</v>
      </c>
      <c r="S63" s="102"/>
    </row>
    <row r="64" spans="1:19" s="79" customFormat="1" ht="25.5" customHeight="1">
      <c r="A64" s="44" t="s">
        <v>171</v>
      </c>
      <c r="B64" s="8" t="s">
        <v>172</v>
      </c>
      <c r="C64" s="6">
        <v>4</v>
      </c>
      <c r="D64" s="8" t="s">
        <v>164</v>
      </c>
      <c r="E64" s="3" t="s">
        <v>180</v>
      </c>
      <c r="F64" s="3" t="s">
        <v>15</v>
      </c>
      <c r="G64" s="3"/>
      <c r="H64" s="6"/>
      <c r="I64" s="8" t="s">
        <v>14</v>
      </c>
      <c r="J64" s="9" t="s">
        <v>181</v>
      </c>
      <c r="K64" s="174">
        <v>12</v>
      </c>
      <c r="L64" s="55">
        <v>0</v>
      </c>
      <c r="M64" s="55">
        <v>0</v>
      </c>
      <c r="N64" s="55">
        <v>0</v>
      </c>
      <c r="O64" s="96">
        <v>0</v>
      </c>
      <c r="P64" s="104">
        <f t="shared" si="4"/>
        <v>12</v>
      </c>
      <c r="Q64" s="272">
        <f t="shared" si="5"/>
        <v>0.04</v>
      </c>
      <c r="R64" s="135">
        <v>17</v>
      </c>
      <c r="S64" s="102"/>
    </row>
    <row r="65" spans="1:19" s="79" customFormat="1" ht="25.5" customHeight="1">
      <c r="A65" s="142" t="s">
        <v>75</v>
      </c>
      <c r="B65" s="10" t="s">
        <v>76</v>
      </c>
      <c r="C65" s="12">
        <v>5</v>
      </c>
      <c r="D65" s="10" t="s">
        <v>55</v>
      </c>
      <c r="E65" s="7" t="s">
        <v>18</v>
      </c>
      <c r="F65" s="7" t="s">
        <v>19</v>
      </c>
      <c r="G65" s="7" t="s">
        <v>14</v>
      </c>
      <c r="H65" s="12" t="s">
        <v>15</v>
      </c>
      <c r="I65" s="10" t="s">
        <v>20</v>
      </c>
      <c r="J65" s="11" t="s">
        <v>17</v>
      </c>
      <c r="K65" s="174">
        <v>12</v>
      </c>
      <c r="L65" s="55">
        <v>0</v>
      </c>
      <c r="M65" s="55">
        <v>0</v>
      </c>
      <c r="N65" s="55">
        <v>0</v>
      </c>
      <c r="O65" s="96">
        <v>0</v>
      </c>
      <c r="P65" s="104">
        <f t="shared" si="4"/>
        <v>12</v>
      </c>
      <c r="Q65" s="272">
        <f t="shared" si="5"/>
        <v>0.04</v>
      </c>
      <c r="R65" s="135">
        <v>17</v>
      </c>
      <c r="S65" s="102"/>
    </row>
    <row r="66" spans="1:19" s="79" customFormat="1" ht="25.5" customHeight="1">
      <c r="A66" s="44" t="s">
        <v>22</v>
      </c>
      <c r="B66" s="8" t="s">
        <v>23</v>
      </c>
      <c r="C66" s="6">
        <v>4</v>
      </c>
      <c r="D66" s="8" t="s">
        <v>24</v>
      </c>
      <c r="E66" s="3" t="s">
        <v>25</v>
      </c>
      <c r="F66" s="3" t="s">
        <v>26</v>
      </c>
      <c r="G66" s="3" t="s">
        <v>14</v>
      </c>
      <c r="H66" s="6" t="s">
        <v>15</v>
      </c>
      <c r="I66" s="8" t="s">
        <v>27</v>
      </c>
      <c r="J66" s="9" t="s">
        <v>23</v>
      </c>
      <c r="K66" s="174">
        <v>12</v>
      </c>
      <c r="L66" s="55">
        <v>0</v>
      </c>
      <c r="M66" s="55">
        <v>0</v>
      </c>
      <c r="N66" s="55">
        <v>0</v>
      </c>
      <c r="O66" s="96">
        <v>0</v>
      </c>
      <c r="P66" s="104">
        <f t="shared" si="4"/>
        <v>12</v>
      </c>
      <c r="Q66" s="272">
        <f t="shared" si="5"/>
        <v>0.04</v>
      </c>
      <c r="R66" s="135">
        <v>17</v>
      </c>
      <c r="S66" s="102"/>
    </row>
    <row r="67" spans="1:19" s="79" customFormat="1" ht="30.75" customHeight="1">
      <c r="A67" s="44" t="s">
        <v>162</v>
      </c>
      <c r="B67" s="8" t="s">
        <v>163</v>
      </c>
      <c r="C67" s="6">
        <v>4</v>
      </c>
      <c r="D67" s="8" t="s">
        <v>175</v>
      </c>
      <c r="E67" s="3" t="s">
        <v>176</v>
      </c>
      <c r="F67" s="3" t="s">
        <v>30</v>
      </c>
      <c r="G67" s="3" t="s">
        <v>178</v>
      </c>
      <c r="H67" s="6" t="s">
        <v>179</v>
      </c>
      <c r="I67" s="8" t="s">
        <v>177</v>
      </c>
      <c r="J67" s="9" t="s">
        <v>174</v>
      </c>
      <c r="K67" s="174">
        <v>10</v>
      </c>
      <c r="L67" s="55">
        <v>0</v>
      </c>
      <c r="M67" s="55">
        <v>0</v>
      </c>
      <c r="N67" s="55">
        <v>0</v>
      </c>
      <c r="O67" s="96">
        <v>0</v>
      </c>
      <c r="P67" s="104">
        <f t="shared" si="4"/>
        <v>10</v>
      </c>
      <c r="Q67" s="272">
        <f t="shared" si="5"/>
        <v>0.03333333333333333</v>
      </c>
      <c r="R67" s="135">
        <v>22</v>
      </c>
      <c r="S67" s="102"/>
    </row>
    <row r="68" spans="1:19" s="79" customFormat="1" ht="25.5" customHeight="1">
      <c r="A68" s="44" t="s">
        <v>169</v>
      </c>
      <c r="B68" s="8" t="s">
        <v>170</v>
      </c>
      <c r="C68" s="6">
        <v>4</v>
      </c>
      <c r="D68" s="8" t="s">
        <v>164</v>
      </c>
      <c r="E68" s="3" t="s">
        <v>180</v>
      </c>
      <c r="F68" s="3" t="s">
        <v>15</v>
      </c>
      <c r="G68" s="3"/>
      <c r="H68" s="6"/>
      <c r="I68" s="8" t="s">
        <v>14</v>
      </c>
      <c r="J68" s="9" t="s">
        <v>15</v>
      </c>
      <c r="K68" s="174">
        <v>4</v>
      </c>
      <c r="L68" s="55">
        <v>0</v>
      </c>
      <c r="M68" s="55">
        <v>0</v>
      </c>
      <c r="N68" s="55">
        <v>0</v>
      </c>
      <c r="O68" s="96">
        <v>0</v>
      </c>
      <c r="P68" s="104">
        <f t="shared" si="4"/>
        <v>4</v>
      </c>
      <c r="Q68" s="272">
        <f t="shared" si="5"/>
        <v>0.013333333333333332</v>
      </c>
      <c r="R68" s="135">
        <v>23</v>
      </c>
      <c r="S68" s="102"/>
    </row>
    <row r="69" spans="1:19" s="79" customFormat="1" ht="25.5" customHeight="1" hidden="1">
      <c r="A69" s="44" t="s">
        <v>93</v>
      </c>
      <c r="B69" s="8" t="s">
        <v>94</v>
      </c>
      <c r="C69" s="6">
        <v>6</v>
      </c>
      <c r="D69" s="8" t="s">
        <v>59</v>
      </c>
      <c r="E69" s="3" t="s">
        <v>60</v>
      </c>
      <c r="F69" s="3" t="s">
        <v>61</v>
      </c>
      <c r="G69" s="3"/>
      <c r="H69" s="6"/>
      <c r="I69" s="8" t="s">
        <v>60</v>
      </c>
      <c r="J69" s="9" t="s">
        <v>61</v>
      </c>
      <c r="K69" s="174"/>
      <c r="L69" s="55"/>
      <c r="M69" s="55"/>
      <c r="N69" s="55"/>
      <c r="O69" s="96"/>
      <c r="P69" s="104">
        <f t="shared" si="4"/>
        <v>0</v>
      </c>
      <c r="Q69" s="272">
        <f t="shared" si="5"/>
        <v>0</v>
      </c>
      <c r="R69" s="135"/>
      <c r="S69" s="102"/>
    </row>
    <row r="70" spans="1:19" s="79" customFormat="1" ht="25.5" customHeight="1" hidden="1">
      <c r="A70" s="44" t="s">
        <v>53</v>
      </c>
      <c r="B70" s="8" t="s">
        <v>109</v>
      </c>
      <c r="C70" s="6">
        <v>5</v>
      </c>
      <c r="D70" s="8" t="s">
        <v>59</v>
      </c>
      <c r="E70" s="3" t="s">
        <v>60</v>
      </c>
      <c r="F70" s="3" t="s">
        <v>61</v>
      </c>
      <c r="G70" s="3"/>
      <c r="H70" s="6"/>
      <c r="I70" s="8" t="s">
        <v>60</v>
      </c>
      <c r="J70" s="9" t="s">
        <v>61</v>
      </c>
      <c r="K70" s="174"/>
      <c r="L70" s="55"/>
      <c r="M70" s="55"/>
      <c r="N70" s="55"/>
      <c r="O70" s="96"/>
      <c r="P70" s="104">
        <f t="shared" si="4"/>
        <v>0</v>
      </c>
      <c r="Q70" s="272">
        <f t="shared" si="5"/>
        <v>0</v>
      </c>
      <c r="R70" s="135"/>
      <c r="S70" s="102"/>
    </row>
    <row r="71" spans="1:19" s="79" customFormat="1" ht="25.5" customHeight="1" hidden="1">
      <c r="A71" s="142" t="s">
        <v>49</v>
      </c>
      <c r="B71" s="10" t="s">
        <v>79</v>
      </c>
      <c r="C71" s="12">
        <v>5</v>
      </c>
      <c r="D71" s="10" t="s">
        <v>28</v>
      </c>
      <c r="E71" s="7" t="s">
        <v>29</v>
      </c>
      <c r="F71" s="7" t="s">
        <v>30</v>
      </c>
      <c r="G71" s="7"/>
      <c r="H71" s="12"/>
      <c r="I71" s="10" t="s">
        <v>29</v>
      </c>
      <c r="J71" s="11" t="s">
        <v>30</v>
      </c>
      <c r="K71" s="174"/>
      <c r="L71" s="55"/>
      <c r="M71" s="55"/>
      <c r="N71" s="55"/>
      <c r="O71" s="96"/>
      <c r="P71" s="104">
        <f t="shared" si="4"/>
        <v>0</v>
      </c>
      <c r="Q71" s="272">
        <f t="shared" si="5"/>
        <v>0</v>
      </c>
      <c r="R71" s="135"/>
      <c r="S71" s="102"/>
    </row>
    <row r="72" spans="1:19" s="79" customFormat="1" ht="25.5" customHeight="1" hidden="1">
      <c r="A72" s="142" t="s">
        <v>49</v>
      </c>
      <c r="B72" s="10" t="s">
        <v>74</v>
      </c>
      <c r="C72" s="12">
        <v>5</v>
      </c>
      <c r="D72" s="10" t="s">
        <v>9</v>
      </c>
      <c r="E72" s="7" t="s">
        <v>10</v>
      </c>
      <c r="F72" s="7" t="s">
        <v>11</v>
      </c>
      <c r="G72" s="7"/>
      <c r="H72" s="12"/>
      <c r="I72" s="10" t="s">
        <v>51</v>
      </c>
      <c r="J72" s="11" t="s">
        <v>52</v>
      </c>
      <c r="K72" s="174"/>
      <c r="L72" s="55"/>
      <c r="M72" s="55"/>
      <c r="N72" s="55"/>
      <c r="O72" s="96"/>
      <c r="P72" s="104">
        <f t="shared" si="4"/>
        <v>0</v>
      </c>
      <c r="Q72" s="272">
        <f t="shared" si="5"/>
        <v>0</v>
      </c>
      <c r="R72" s="135"/>
      <c r="S72" s="102"/>
    </row>
    <row r="73" spans="1:19" s="79" customFormat="1" ht="25.5" customHeight="1" hidden="1">
      <c r="A73" s="10" t="s">
        <v>53</v>
      </c>
      <c r="B73" s="7" t="s">
        <v>167</v>
      </c>
      <c r="C73" s="12">
        <v>6</v>
      </c>
      <c r="D73" s="8" t="s">
        <v>154</v>
      </c>
      <c r="E73" s="3" t="s">
        <v>168</v>
      </c>
      <c r="F73" s="3" t="s">
        <v>156</v>
      </c>
      <c r="G73" s="3"/>
      <c r="H73" s="6"/>
      <c r="I73" s="8" t="s">
        <v>168</v>
      </c>
      <c r="J73" s="9" t="s">
        <v>156</v>
      </c>
      <c r="K73" s="174"/>
      <c r="L73" s="55"/>
      <c r="M73" s="55"/>
      <c r="N73" s="55"/>
      <c r="O73" s="96"/>
      <c r="P73" s="104">
        <f t="shared" si="4"/>
        <v>0</v>
      </c>
      <c r="Q73" s="272">
        <f t="shared" si="5"/>
        <v>0</v>
      </c>
      <c r="R73" s="135"/>
      <c r="S73" s="102"/>
    </row>
    <row r="74" spans="1:19" s="79" customFormat="1" ht="25.5" customHeight="1" hidden="1">
      <c r="A74" s="44"/>
      <c r="B74" s="8"/>
      <c r="C74" s="6"/>
      <c r="D74" s="8"/>
      <c r="E74" s="3"/>
      <c r="F74" s="3"/>
      <c r="G74" s="3"/>
      <c r="H74" s="6"/>
      <c r="I74" s="8"/>
      <c r="J74" s="9"/>
      <c r="K74" s="174"/>
      <c r="L74" s="55"/>
      <c r="M74" s="55"/>
      <c r="N74" s="55"/>
      <c r="O74" s="96"/>
      <c r="P74" s="104">
        <f t="shared" si="4"/>
        <v>0</v>
      </c>
      <c r="Q74" s="272">
        <f t="shared" si="5"/>
        <v>0</v>
      </c>
      <c r="R74" s="135"/>
      <c r="S74" s="102"/>
    </row>
    <row r="75" spans="1:19" s="79" customFormat="1" ht="25.5" customHeight="1" hidden="1">
      <c r="A75" s="44"/>
      <c r="B75" s="8"/>
      <c r="C75" s="6"/>
      <c r="D75" s="8"/>
      <c r="E75" s="3"/>
      <c r="F75" s="3"/>
      <c r="G75" s="3"/>
      <c r="H75" s="6"/>
      <c r="I75" s="8"/>
      <c r="J75" s="9"/>
      <c r="K75" s="174"/>
      <c r="L75" s="55"/>
      <c r="M75" s="55"/>
      <c r="N75" s="55"/>
      <c r="O75" s="96"/>
      <c r="P75" s="104">
        <f t="shared" si="4"/>
        <v>0</v>
      </c>
      <c r="Q75" s="272">
        <f t="shared" si="5"/>
        <v>0</v>
      </c>
      <c r="R75" s="135"/>
      <c r="S75" s="102"/>
    </row>
    <row r="76" spans="1:19" s="79" customFormat="1" ht="25.5" customHeight="1" hidden="1" thickBot="1">
      <c r="A76" s="223"/>
      <c r="B76" s="25"/>
      <c r="C76" s="27"/>
      <c r="D76" s="25"/>
      <c r="E76" s="26"/>
      <c r="F76" s="26"/>
      <c r="G76" s="26"/>
      <c r="H76" s="27"/>
      <c r="I76" s="25"/>
      <c r="J76" s="176"/>
      <c r="K76" s="175"/>
      <c r="L76" s="57"/>
      <c r="M76" s="57"/>
      <c r="N76" s="57"/>
      <c r="O76" s="99"/>
      <c r="P76" s="220">
        <f t="shared" si="4"/>
        <v>0</v>
      </c>
      <c r="Q76" s="273">
        <f t="shared" si="5"/>
        <v>0</v>
      </c>
      <c r="R76" s="70"/>
      <c r="S76" s="48"/>
    </row>
    <row r="77" spans="1:19" s="79" customFormat="1" ht="11.25" customHeight="1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7"/>
      <c r="L77" s="47"/>
      <c r="M77" s="47"/>
      <c r="N77" s="47"/>
      <c r="O77" s="47"/>
      <c r="P77" s="75"/>
      <c r="Q77" s="105"/>
      <c r="R77" s="48"/>
      <c r="S77" s="48"/>
    </row>
  </sheetData>
  <sheetProtection/>
  <mergeCells count="11">
    <mergeCell ref="P42:R42"/>
    <mergeCell ref="P43:R43"/>
    <mergeCell ref="A45:R45"/>
    <mergeCell ref="A20:R20"/>
    <mergeCell ref="P39:R39"/>
    <mergeCell ref="P40:R40"/>
    <mergeCell ref="P41:R41"/>
    <mergeCell ref="A1:R1"/>
    <mergeCell ref="P16:R16"/>
    <mergeCell ref="P17:R17"/>
    <mergeCell ref="P18:R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7"/>
  <sheetViews>
    <sheetView workbookViewId="0" topLeftCell="A1">
      <selection activeCell="K79" sqref="K79"/>
    </sheetView>
  </sheetViews>
  <sheetFormatPr defaultColWidth="9.140625" defaultRowHeight="12.75"/>
  <cols>
    <col min="1" max="1" width="7.7109375" style="1" customWidth="1"/>
    <col min="2" max="2" width="9.7109375" style="1" customWidth="1"/>
    <col min="3" max="3" width="4.140625" style="1" customWidth="1"/>
    <col min="4" max="4" width="12.421875" style="1" customWidth="1"/>
    <col min="5" max="5" width="8.28125" style="1" customWidth="1"/>
    <col min="6" max="6" width="8.421875" style="1" customWidth="1"/>
    <col min="7" max="7" width="8.57421875" style="1" customWidth="1"/>
    <col min="8" max="8" width="8.140625" style="1" customWidth="1"/>
    <col min="9" max="9" width="9.140625" style="1" customWidth="1"/>
    <col min="10" max="10" width="8.421875" style="1" customWidth="1"/>
    <col min="11" max="15" width="4.00390625" style="1" customWidth="1"/>
    <col min="16" max="16" width="10.28125" style="2" customWidth="1"/>
    <col min="17" max="17" width="9.57421875" style="2" customWidth="1"/>
    <col min="18" max="18" width="10.00390625" style="2" customWidth="1"/>
    <col min="19" max="19" width="10.8515625" style="2" customWidth="1"/>
    <col min="20" max="16384" width="9.140625" style="1" customWidth="1"/>
  </cols>
  <sheetData>
    <row r="1" spans="1:21" ht="38.25" customHeight="1" thickBot="1">
      <c r="A1" s="304" t="s">
        <v>141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9"/>
      <c r="S1" s="78"/>
      <c r="T1" s="78"/>
      <c r="U1" s="79"/>
    </row>
    <row r="2" spans="1:19" ht="51" customHeight="1" thickBot="1">
      <c r="A2" s="154" t="s">
        <v>0</v>
      </c>
      <c r="B2" s="155" t="s">
        <v>1</v>
      </c>
      <c r="C2" s="156" t="s">
        <v>32</v>
      </c>
      <c r="D2" s="152" t="s">
        <v>2</v>
      </c>
      <c r="E2" s="157" t="s">
        <v>3</v>
      </c>
      <c r="F2" s="157" t="s">
        <v>4</v>
      </c>
      <c r="G2" s="157" t="s">
        <v>5</v>
      </c>
      <c r="H2" s="158" t="s">
        <v>6</v>
      </c>
      <c r="I2" s="152" t="s">
        <v>7</v>
      </c>
      <c r="J2" s="153" t="s">
        <v>8</v>
      </c>
      <c r="K2" s="217" t="s">
        <v>98</v>
      </c>
      <c r="L2" s="217" t="s">
        <v>99</v>
      </c>
      <c r="M2" s="217" t="s">
        <v>100</v>
      </c>
      <c r="N2" s="217" t="s">
        <v>101</v>
      </c>
      <c r="O2" s="159" t="s">
        <v>102</v>
      </c>
      <c r="P2" s="160" t="s">
        <v>103</v>
      </c>
      <c r="Q2" s="161" t="s">
        <v>125</v>
      </c>
      <c r="R2" s="133" t="s">
        <v>105</v>
      </c>
      <c r="S2" s="37"/>
    </row>
    <row r="3" spans="1:19" ht="25.5" customHeight="1">
      <c r="A3" s="50" t="s">
        <v>22</v>
      </c>
      <c r="B3" s="51" t="s">
        <v>23</v>
      </c>
      <c r="C3" s="52">
        <v>4</v>
      </c>
      <c r="D3" s="50" t="s">
        <v>24</v>
      </c>
      <c r="E3" s="51" t="s">
        <v>25</v>
      </c>
      <c r="F3" s="51" t="s">
        <v>26</v>
      </c>
      <c r="G3" s="51" t="s">
        <v>14</v>
      </c>
      <c r="H3" s="52" t="s">
        <v>15</v>
      </c>
      <c r="I3" s="50" t="s">
        <v>27</v>
      </c>
      <c r="J3" s="80" t="s">
        <v>23</v>
      </c>
      <c r="K3" s="100"/>
      <c r="L3" s="53"/>
      <c r="M3" s="53"/>
      <c r="N3" s="53"/>
      <c r="O3" s="136"/>
      <c r="P3" s="81">
        <f aca="true" t="shared" si="0" ref="P3:P16">SUM(K3:N3)</f>
        <v>0</v>
      </c>
      <c r="Q3" s="82">
        <f aca="true" t="shared" si="1" ref="Q3:Q16">P3*100/200/100</f>
        <v>0</v>
      </c>
      <c r="R3" s="138"/>
      <c r="S3" s="84"/>
    </row>
    <row r="4" spans="1:19" ht="25.5" customHeight="1">
      <c r="A4" s="10" t="s">
        <v>21</v>
      </c>
      <c r="B4" s="7" t="s">
        <v>50</v>
      </c>
      <c r="C4" s="12">
        <v>5</v>
      </c>
      <c r="D4" s="10" t="s">
        <v>55</v>
      </c>
      <c r="E4" s="7" t="s">
        <v>10</v>
      </c>
      <c r="F4" s="7" t="s">
        <v>11</v>
      </c>
      <c r="G4" s="254"/>
      <c r="H4" s="12" t="s">
        <v>30</v>
      </c>
      <c r="I4" s="10" t="s">
        <v>20</v>
      </c>
      <c r="J4" s="11" t="s">
        <v>17</v>
      </c>
      <c r="K4" s="103"/>
      <c r="L4" s="55"/>
      <c r="M4" s="55"/>
      <c r="N4" s="55"/>
      <c r="O4" s="137"/>
      <c r="P4" s="85">
        <f t="shared" si="0"/>
        <v>0</v>
      </c>
      <c r="Q4" s="86">
        <f t="shared" si="1"/>
        <v>0</v>
      </c>
      <c r="R4" s="139"/>
      <c r="S4" s="84"/>
    </row>
    <row r="5" spans="1:19" ht="25.5" customHeight="1">
      <c r="A5" s="10" t="s">
        <v>47</v>
      </c>
      <c r="B5" s="7" t="s">
        <v>48</v>
      </c>
      <c r="C5" s="12">
        <v>5</v>
      </c>
      <c r="D5" s="10" t="s">
        <v>9</v>
      </c>
      <c r="E5" s="7" t="s">
        <v>10</v>
      </c>
      <c r="F5" s="7" t="s">
        <v>11</v>
      </c>
      <c r="G5" s="7" t="s">
        <v>29</v>
      </c>
      <c r="H5" s="12" t="s">
        <v>30</v>
      </c>
      <c r="I5" s="10" t="s">
        <v>51</v>
      </c>
      <c r="J5" s="11" t="s">
        <v>52</v>
      </c>
      <c r="K5" s="103"/>
      <c r="L5" s="55"/>
      <c r="M5" s="55"/>
      <c r="N5" s="55"/>
      <c r="O5" s="137"/>
      <c r="P5" s="85">
        <f t="shared" si="0"/>
        <v>0</v>
      </c>
      <c r="Q5" s="86">
        <f t="shared" si="1"/>
        <v>0</v>
      </c>
      <c r="R5" s="139"/>
      <c r="S5" s="84"/>
    </row>
    <row r="6" spans="1:19" ht="25.5" customHeight="1">
      <c r="A6" s="8" t="s">
        <v>53</v>
      </c>
      <c r="B6" s="3" t="s">
        <v>109</v>
      </c>
      <c r="C6" s="6">
        <v>5</v>
      </c>
      <c r="D6" s="8" t="s">
        <v>59</v>
      </c>
      <c r="E6" s="3" t="s">
        <v>60</v>
      </c>
      <c r="F6" s="3" t="s">
        <v>61</v>
      </c>
      <c r="G6" s="3"/>
      <c r="H6" s="6"/>
      <c r="I6" s="8" t="s">
        <v>60</v>
      </c>
      <c r="J6" s="9" t="s">
        <v>61</v>
      </c>
      <c r="K6" s="103"/>
      <c r="L6" s="55"/>
      <c r="M6" s="55"/>
      <c r="N6" s="55"/>
      <c r="O6" s="137"/>
      <c r="P6" s="85">
        <f t="shared" si="0"/>
        <v>0</v>
      </c>
      <c r="Q6" s="86">
        <f t="shared" si="1"/>
        <v>0</v>
      </c>
      <c r="R6" s="139"/>
      <c r="S6" s="84"/>
    </row>
    <row r="7" spans="1:19" ht="25.5" customHeight="1">
      <c r="A7" s="10" t="s">
        <v>49</v>
      </c>
      <c r="B7" s="7" t="s">
        <v>79</v>
      </c>
      <c r="C7" s="12">
        <v>5</v>
      </c>
      <c r="D7" s="10" t="s">
        <v>28</v>
      </c>
      <c r="E7" s="7" t="s">
        <v>29</v>
      </c>
      <c r="F7" s="7" t="s">
        <v>30</v>
      </c>
      <c r="G7" s="7"/>
      <c r="H7" s="12"/>
      <c r="I7" s="10" t="s">
        <v>29</v>
      </c>
      <c r="J7" s="11" t="s">
        <v>30</v>
      </c>
      <c r="K7" s="103"/>
      <c r="L7" s="55"/>
      <c r="M7" s="55"/>
      <c r="N7" s="55"/>
      <c r="O7" s="137"/>
      <c r="P7" s="85">
        <f t="shared" si="0"/>
        <v>0</v>
      </c>
      <c r="Q7" s="86">
        <f t="shared" si="1"/>
        <v>0</v>
      </c>
      <c r="R7" s="139"/>
      <c r="S7" s="84"/>
    </row>
    <row r="8" spans="1:19" ht="25.5" customHeight="1">
      <c r="A8" s="10" t="s">
        <v>75</v>
      </c>
      <c r="B8" s="7" t="s">
        <v>76</v>
      </c>
      <c r="C8" s="12">
        <v>5</v>
      </c>
      <c r="D8" s="10" t="s">
        <v>55</v>
      </c>
      <c r="E8" s="7" t="s">
        <v>18</v>
      </c>
      <c r="F8" s="7" t="s">
        <v>19</v>
      </c>
      <c r="G8" s="7" t="s">
        <v>14</v>
      </c>
      <c r="H8" s="12" t="s">
        <v>15</v>
      </c>
      <c r="I8" s="10" t="s">
        <v>20</v>
      </c>
      <c r="J8" s="11" t="s">
        <v>17</v>
      </c>
      <c r="K8" s="103"/>
      <c r="L8" s="55"/>
      <c r="M8" s="55"/>
      <c r="N8" s="55"/>
      <c r="O8" s="137"/>
      <c r="P8" s="85">
        <f t="shared" si="0"/>
        <v>0</v>
      </c>
      <c r="Q8" s="86">
        <f t="shared" si="1"/>
        <v>0</v>
      </c>
      <c r="R8" s="139"/>
      <c r="S8" s="84"/>
    </row>
    <row r="9" spans="1:19" ht="25.5" customHeight="1">
      <c r="A9" s="10" t="s">
        <v>49</v>
      </c>
      <c r="B9" s="7" t="s">
        <v>74</v>
      </c>
      <c r="C9" s="12">
        <v>5</v>
      </c>
      <c r="D9" s="10" t="s">
        <v>9</v>
      </c>
      <c r="E9" s="7" t="s">
        <v>10</v>
      </c>
      <c r="F9" s="7" t="s">
        <v>11</v>
      </c>
      <c r="G9" s="7"/>
      <c r="H9" s="12"/>
      <c r="I9" s="10" t="s">
        <v>51</v>
      </c>
      <c r="J9" s="11" t="s">
        <v>52</v>
      </c>
      <c r="K9" s="103"/>
      <c r="L9" s="55"/>
      <c r="M9" s="55"/>
      <c r="N9" s="55"/>
      <c r="O9" s="137"/>
      <c r="P9" s="85">
        <f t="shared" si="0"/>
        <v>0</v>
      </c>
      <c r="Q9" s="86">
        <f t="shared" si="1"/>
        <v>0</v>
      </c>
      <c r="R9" s="139"/>
      <c r="S9" s="84"/>
    </row>
    <row r="10" spans="1:19" ht="25.5" customHeight="1">
      <c r="A10" s="10" t="s">
        <v>56</v>
      </c>
      <c r="B10" s="7" t="s">
        <v>30</v>
      </c>
      <c r="C10" s="12">
        <v>5</v>
      </c>
      <c r="D10" s="10" t="s">
        <v>28</v>
      </c>
      <c r="E10" s="7" t="s">
        <v>29</v>
      </c>
      <c r="F10" s="7" t="s">
        <v>30</v>
      </c>
      <c r="G10" s="7"/>
      <c r="H10" s="12"/>
      <c r="I10" s="10" t="s">
        <v>29</v>
      </c>
      <c r="J10" s="11" t="s">
        <v>30</v>
      </c>
      <c r="K10" s="103"/>
      <c r="L10" s="55"/>
      <c r="M10" s="55"/>
      <c r="N10" s="55"/>
      <c r="O10" s="137"/>
      <c r="P10" s="85">
        <f t="shared" si="0"/>
        <v>0</v>
      </c>
      <c r="Q10" s="86">
        <f t="shared" si="1"/>
        <v>0</v>
      </c>
      <c r="R10" s="139"/>
      <c r="S10" s="84"/>
    </row>
    <row r="11" spans="1:19" ht="25.5" customHeight="1">
      <c r="A11" s="10" t="s">
        <v>63</v>
      </c>
      <c r="B11" s="7" t="s">
        <v>64</v>
      </c>
      <c r="C11" s="12">
        <v>5</v>
      </c>
      <c r="D11" s="10" t="s">
        <v>80</v>
      </c>
      <c r="E11" s="7" t="s">
        <v>10</v>
      </c>
      <c r="F11" s="7" t="s">
        <v>11</v>
      </c>
      <c r="G11" s="7"/>
      <c r="H11" s="12"/>
      <c r="I11" s="10" t="s">
        <v>63</v>
      </c>
      <c r="J11" s="11" t="s">
        <v>64</v>
      </c>
      <c r="K11" s="103"/>
      <c r="L11" s="55"/>
      <c r="M11" s="55"/>
      <c r="N11" s="55"/>
      <c r="O11" s="137"/>
      <c r="P11" s="85">
        <f t="shared" si="0"/>
        <v>0</v>
      </c>
      <c r="Q11" s="86">
        <f t="shared" si="1"/>
        <v>0</v>
      </c>
      <c r="R11" s="139"/>
      <c r="S11" s="84"/>
    </row>
    <row r="12" spans="1:19" ht="25.5" customHeight="1">
      <c r="A12" s="8" t="s">
        <v>72</v>
      </c>
      <c r="B12" s="3" t="s">
        <v>73</v>
      </c>
      <c r="C12" s="6">
        <v>5</v>
      </c>
      <c r="D12" s="8" t="s">
        <v>16</v>
      </c>
      <c r="E12" s="3" t="s">
        <v>10</v>
      </c>
      <c r="F12" s="3" t="s">
        <v>11</v>
      </c>
      <c r="G12" s="3"/>
      <c r="H12" s="6"/>
      <c r="I12" s="8" t="s">
        <v>10</v>
      </c>
      <c r="J12" s="9" t="s">
        <v>11</v>
      </c>
      <c r="K12" s="103"/>
      <c r="L12" s="55"/>
      <c r="M12" s="55"/>
      <c r="N12" s="55"/>
      <c r="O12" s="137"/>
      <c r="P12" s="85">
        <f t="shared" si="0"/>
        <v>0</v>
      </c>
      <c r="Q12" s="86">
        <f t="shared" si="1"/>
        <v>0</v>
      </c>
      <c r="R12" s="139"/>
      <c r="S12" s="84"/>
    </row>
    <row r="13" spans="1:19" ht="25.5" customHeight="1">
      <c r="A13" s="8" t="s">
        <v>25</v>
      </c>
      <c r="B13" s="3" t="s">
        <v>71</v>
      </c>
      <c r="C13" s="6">
        <v>5</v>
      </c>
      <c r="D13" s="8" t="s">
        <v>16</v>
      </c>
      <c r="E13" s="3" t="s">
        <v>10</v>
      </c>
      <c r="F13" s="3" t="s">
        <v>11</v>
      </c>
      <c r="G13" s="3"/>
      <c r="H13" s="6"/>
      <c r="I13" s="8" t="s">
        <v>10</v>
      </c>
      <c r="J13" s="9" t="s">
        <v>11</v>
      </c>
      <c r="K13" s="103"/>
      <c r="L13" s="55"/>
      <c r="M13" s="55"/>
      <c r="N13" s="55"/>
      <c r="O13" s="137"/>
      <c r="P13" s="85">
        <f t="shared" si="0"/>
        <v>0</v>
      </c>
      <c r="Q13" s="86">
        <f t="shared" si="1"/>
        <v>0</v>
      </c>
      <c r="R13" s="139"/>
      <c r="S13" s="84"/>
    </row>
    <row r="14" spans="1:19" ht="25.5" customHeight="1">
      <c r="A14" s="13"/>
      <c r="B14" s="4"/>
      <c r="C14" s="5"/>
      <c r="D14" s="8"/>
      <c r="E14" s="3"/>
      <c r="F14" s="3"/>
      <c r="G14" s="3"/>
      <c r="H14" s="6"/>
      <c r="I14" s="8"/>
      <c r="J14" s="9"/>
      <c r="K14" s="87"/>
      <c r="L14" s="88"/>
      <c r="M14" s="88"/>
      <c r="N14" s="88"/>
      <c r="O14" s="118"/>
      <c r="P14" s="85">
        <f t="shared" si="0"/>
        <v>0</v>
      </c>
      <c r="Q14" s="86">
        <f t="shared" si="1"/>
        <v>0</v>
      </c>
      <c r="R14" s="45"/>
      <c r="S14" s="84"/>
    </row>
    <row r="15" spans="1:19" ht="25.5" customHeight="1">
      <c r="A15" s="13"/>
      <c r="B15" s="4"/>
      <c r="C15" s="5"/>
      <c r="D15" s="8"/>
      <c r="E15" s="3"/>
      <c r="F15" s="3"/>
      <c r="G15" s="3"/>
      <c r="H15" s="6"/>
      <c r="I15" s="8"/>
      <c r="J15" s="9"/>
      <c r="K15" s="87"/>
      <c r="L15" s="88"/>
      <c r="M15" s="88"/>
      <c r="N15" s="88"/>
      <c r="O15" s="118"/>
      <c r="P15" s="85">
        <f t="shared" si="0"/>
        <v>0</v>
      </c>
      <c r="Q15" s="86">
        <f t="shared" si="1"/>
        <v>0</v>
      </c>
      <c r="R15" s="109"/>
      <c r="S15" s="84"/>
    </row>
    <row r="16" spans="1:19" ht="25.5" customHeight="1">
      <c r="A16" s="205"/>
      <c r="B16" s="206"/>
      <c r="C16" s="207"/>
      <c r="D16" s="8"/>
      <c r="E16" s="3"/>
      <c r="F16" s="3"/>
      <c r="G16" s="3"/>
      <c r="H16" s="6"/>
      <c r="I16" s="8"/>
      <c r="J16" s="9"/>
      <c r="K16" s="208"/>
      <c r="L16" s="209"/>
      <c r="M16" s="209"/>
      <c r="N16" s="209"/>
      <c r="O16" s="210"/>
      <c r="P16" s="85">
        <f t="shared" si="0"/>
        <v>0</v>
      </c>
      <c r="Q16" s="86">
        <f t="shared" si="1"/>
        <v>0</v>
      </c>
      <c r="R16" s="45"/>
      <c r="S16" s="84"/>
    </row>
    <row r="17" spans="1:19" ht="25.5" customHeight="1" thickBot="1">
      <c r="A17" s="110" t="s">
        <v>31</v>
      </c>
      <c r="B17" s="111" t="s">
        <v>78</v>
      </c>
      <c r="C17" s="112">
        <v>5</v>
      </c>
      <c r="D17" s="113" t="s">
        <v>16</v>
      </c>
      <c r="E17" s="111" t="s">
        <v>10</v>
      </c>
      <c r="F17" s="111" t="s">
        <v>11</v>
      </c>
      <c r="G17" s="111"/>
      <c r="H17" s="114"/>
      <c r="I17" s="110" t="s">
        <v>10</v>
      </c>
      <c r="J17" s="112" t="s">
        <v>11</v>
      </c>
      <c r="K17" s="115"/>
      <c r="L17" s="116"/>
      <c r="M17" s="116"/>
      <c r="N17" s="116"/>
      <c r="O17" s="117"/>
      <c r="P17" s="320"/>
      <c r="Q17" s="321"/>
      <c r="R17" s="322"/>
      <c r="S17" s="84"/>
    </row>
    <row r="18" spans="1:19" ht="25.5" customHeight="1" thickBot="1">
      <c r="A18" s="15" t="s">
        <v>81</v>
      </c>
      <c r="B18" s="16" t="s">
        <v>82</v>
      </c>
      <c r="C18" s="17">
        <v>5</v>
      </c>
      <c r="D18" s="18" t="s">
        <v>59</v>
      </c>
      <c r="E18" s="16" t="s">
        <v>60</v>
      </c>
      <c r="F18" s="16" t="s">
        <v>61</v>
      </c>
      <c r="G18" s="16"/>
      <c r="H18" s="19"/>
      <c r="I18" s="15" t="s">
        <v>60</v>
      </c>
      <c r="J18" s="17" t="s">
        <v>61</v>
      </c>
      <c r="K18" s="106"/>
      <c r="L18" s="107"/>
      <c r="M18" s="107"/>
      <c r="N18" s="107"/>
      <c r="O18" s="108"/>
      <c r="P18" s="320"/>
      <c r="Q18" s="321"/>
      <c r="R18" s="322"/>
      <c r="S18" s="84"/>
    </row>
    <row r="19" spans="1:19" ht="25.5" customHeight="1" thickBot="1">
      <c r="A19" s="211" t="s">
        <v>83</v>
      </c>
      <c r="B19" s="213" t="s">
        <v>84</v>
      </c>
      <c r="C19" s="212">
        <v>5</v>
      </c>
      <c r="D19" s="214" t="s">
        <v>59</v>
      </c>
      <c r="E19" s="213" t="s">
        <v>60</v>
      </c>
      <c r="F19" s="213" t="s">
        <v>61</v>
      </c>
      <c r="G19" s="213"/>
      <c r="H19" s="215"/>
      <c r="I19" s="211" t="s">
        <v>60</v>
      </c>
      <c r="J19" s="212" t="s">
        <v>61</v>
      </c>
      <c r="K19" s="89"/>
      <c r="L19" s="65"/>
      <c r="M19" s="65"/>
      <c r="N19" s="65"/>
      <c r="O19" s="66"/>
      <c r="P19" s="320"/>
      <c r="Q19" s="321"/>
      <c r="R19" s="322"/>
      <c r="S19" s="48"/>
    </row>
    <row r="20" spans="1:19" s="90" customFormat="1" ht="12.75" customHeight="1" thickBo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7"/>
      <c r="L20" s="47"/>
      <c r="M20" s="47"/>
      <c r="N20" s="47"/>
      <c r="O20" s="47"/>
      <c r="P20" s="48"/>
      <c r="Q20" s="48"/>
      <c r="R20" s="48"/>
      <c r="S20" s="48"/>
    </row>
    <row r="21" spans="1:20" s="79" customFormat="1" ht="39.75" customHeight="1" thickBot="1">
      <c r="A21" s="304" t="s">
        <v>142</v>
      </c>
      <c r="B21" s="318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9"/>
      <c r="S21" s="91"/>
      <c r="T21" s="91"/>
    </row>
    <row r="22" spans="1:19" ht="51" customHeight="1" thickBot="1">
      <c r="A22" s="154" t="s">
        <v>0</v>
      </c>
      <c r="B22" s="155" t="s">
        <v>1</v>
      </c>
      <c r="C22" s="162" t="s">
        <v>32</v>
      </c>
      <c r="D22" s="163" t="s">
        <v>2</v>
      </c>
      <c r="E22" s="155" t="s">
        <v>3</v>
      </c>
      <c r="F22" s="155" t="s">
        <v>4</v>
      </c>
      <c r="G22" s="155" t="s">
        <v>5</v>
      </c>
      <c r="H22" s="156" t="s">
        <v>6</v>
      </c>
      <c r="I22" s="154" t="s">
        <v>7</v>
      </c>
      <c r="J22" s="172" t="s">
        <v>8</v>
      </c>
      <c r="K22" s="159" t="s">
        <v>98</v>
      </c>
      <c r="L22" s="217" t="s">
        <v>99</v>
      </c>
      <c r="M22" s="217" t="s">
        <v>100</v>
      </c>
      <c r="N22" s="217" t="s">
        <v>101</v>
      </c>
      <c r="O22" s="217" t="s">
        <v>102</v>
      </c>
      <c r="P22" s="160" t="s">
        <v>103</v>
      </c>
      <c r="Q22" s="161" t="s">
        <v>125</v>
      </c>
      <c r="R22" s="92" t="s">
        <v>105</v>
      </c>
      <c r="S22" s="37"/>
    </row>
    <row r="23" spans="1:19" ht="25.5" customHeight="1">
      <c r="A23" s="50" t="s">
        <v>108</v>
      </c>
      <c r="B23" s="51" t="s">
        <v>107</v>
      </c>
      <c r="C23" s="52">
        <v>6</v>
      </c>
      <c r="D23" s="50" t="s">
        <v>59</v>
      </c>
      <c r="E23" s="51" t="s">
        <v>60</v>
      </c>
      <c r="F23" s="51" t="s">
        <v>61</v>
      </c>
      <c r="G23" s="51"/>
      <c r="H23" s="52"/>
      <c r="I23" s="50" t="s">
        <v>60</v>
      </c>
      <c r="J23" s="80" t="s">
        <v>61</v>
      </c>
      <c r="K23" s="169"/>
      <c r="L23" s="53"/>
      <c r="M23" s="53"/>
      <c r="N23" s="53"/>
      <c r="O23" s="128"/>
      <c r="P23" s="125">
        <f aca="true" t="shared" si="2" ref="P23:P39">SUM(L23:O23)</f>
        <v>0</v>
      </c>
      <c r="Q23" s="94">
        <f aca="true" t="shared" si="3" ref="Q23:Q39">P23*100/280/100</f>
        <v>0</v>
      </c>
      <c r="R23" s="140"/>
      <c r="S23" s="84"/>
    </row>
    <row r="24" spans="1:19" ht="25.5" customHeight="1">
      <c r="A24" s="10" t="s">
        <v>57</v>
      </c>
      <c r="B24" s="7" t="s">
        <v>58</v>
      </c>
      <c r="C24" s="12">
        <v>6</v>
      </c>
      <c r="D24" s="10" t="s">
        <v>28</v>
      </c>
      <c r="E24" s="7" t="s">
        <v>29</v>
      </c>
      <c r="F24" s="7" t="s">
        <v>30</v>
      </c>
      <c r="G24" s="7"/>
      <c r="H24" s="12"/>
      <c r="I24" s="10" t="s">
        <v>29</v>
      </c>
      <c r="J24" s="11" t="s">
        <v>30</v>
      </c>
      <c r="K24" s="170"/>
      <c r="L24" s="55"/>
      <c r="M24" s="55"/>
      <c r="N24" s="55"/>
      <c r="O24" s="129"/>
      <c r="P24" s="130">
        <f t="shared" si="2"/>
        <v>0</v>
      </c>
      <c r="Q24" s="97">
        <f t="shared" si="3"/>
        <v>0</v>
      </c>
      <c r="R24" s="141"/>
      <c r="S24" s="84"/>
    </row>
    <row r="25" spans="1:19" ht="25.5" customHeight="1">
      <c r="A25" s="8" t="s">
        <v>65</v>
      </c>
      <c r="B25" s="3" t="s">
        <v>85</v>
      </c>
      <c r="C25" s="6">
        <v>6</v>
      </c>
      <c r="D25" s="8" t="s">
        <v>59</v>
      </c>
      <c r="E25" s="3" t="s">
        <v>60</v>
      </c>
      <c r="F25" s="3" t="s">
        <v>61</v>
      </c>
      <c r="G25" s="3"/>
      <c r="H25" s="6"/>
      <c r="I25" s="8" t="s">
        <v>60</v>
      </c>
      <c r="J25" s="9" t="s">
        <v>61</v>
      </c>
      <c r="K25" s="170"/>
      <c r="L25" s="55"/>
      <c r="M25" s="55"/>
      <c r="N25" s="55"/>
      <c r="O25" s="129"/>
      <c r="P25" s="130">
        <f t="shared" si="2"/>
        <v>0</v>
      </c>
      <c r="Q25" s="97">
        <f t="shared" si="3"/>
        <v>0</v>
      </c>
      <c r="R25" s="141"/>
      <c r="S25" s="84"/>
    </row>
    <row r="26" spans="1:19" ht="25.5" customHeight="1">
      <c r="A26" s="8" t="s">
        <v>62</v>
      </c>
      <c r="B26" s="3" t="s">
        <v>96</v>
      </c>
      <c r="C26" s="6">
        <v>6</v>
      </c>
      <c r="D26" s="8" t="s">
        <v>97</v>
      </c>
      <c r="E26" s="3" t="s">
        <v>12</v>
      </c>
      <c r="F26" s="3" t="s">
        <v>13</v>
      </c>
      <c r="G26" s="3"/>
      <c r="H26" s="6"/>
      <c r="I26" s="8" t="s">
        <v>62</v>
      </c>
      <c r="J26" s="9" t="s">
        <v>96</v>
      </c>
      <c r="K26" s="170"/>
      <c r="L26" s="55"/>
      <c r="M26" s="55"/>
      <c r="N26" s="55"/>
      <c r="O26" s="129"/>
      <c r="P26" s="130">
        <f t="shared" si="2"/>
        <v>0</v>
      </c>
      <c r="Q26" s="97">
        <f t="shared" si="3"/>
        <v>0</v>
      </c>
      <c r="R26" s="141"/>
      <c r="S26" s="84"/>
    </row>
    <row r="27" spans="1:19" ht="25.5" customHeight="1">
      <c r="A27" s="8" t="s">
        <v>91</v>
      </c>
      <c r="B27" s="3" t="s">
        <v>92</v>
      </c>
      <c r="C27" s="6">
        <v>6</v>
      </c>
      <c r="D27" s="8" t="s">
        <v>59</v>
      </c>
      <c r="E27" s="3" t="s">
        <v>60</v>
      </c>
      <c r="F27" s="3" t="s">
        <v>61</v>
      </c>
      <c r="G27" s="3"/>
      <c r="H27" s="6"/>
      <c r="I27" s="8" t="s">
        <v>60</v>
      </c>
      <c r="J27" s="9" t="s">
        <v>61</v>
      </c>
      <c r="K27" s="170"/>
      <c r="L27" s="55"/>
      <c r="M27" s="55"/>
      <c r="N27" s="55"/>
      <c r="O27" s="129"/>
      <c r="P27" s="130">
        <f t="shared" si="2"/>
        <v>0</v>
      </c>
      <c r="Q27" s="97">
        <f t="shared" si="3"/>
        <v>0</v>
      </c>
      <c r="R27" s="141"/>
      <c r="S27" s="84"/>
    </row>
    <row r="28" spans="1:19" ht="25.5" customHeight="1">
      <c r="A28" s="8" t="s">
        <v>93</v>
      </c>
      <c r="B28" s="3" t="s">
        <v>94</v>
      </c>
      <c r="C28" s="6">
        <v>6</v>
      </c>
      <c r="D28" s="8" t="s">
        <v>59</v>
      </c>
      <c r="E28" s="3" t="s">
        <v>60</v>
      </c>
      <c r="F28" s="3" t="s">
        <v>61</v>
      </c>
      <c r="G28" s="3"/>
      <c r="H28" s="6"/>
      <c r="I28" s="8" t="s">
        <v>60</v>
      </c>
      <c r="J28" s="9" t="s">
        <v>61</v>
      </c>
      <c r="K28" s="170"/>
      <c r="L28" s="55"/>
      <c r="M28" s="55"/>
      <c r="N28" s="55"/>
      <c r="O28" s="129"/>
      <c r="P28" s="130">
        <f t="shared" si="2"/>
        <v>0</v>
      </c>
      <c r="Q28" s="97">
        <f t="shared" si="3"/>
        <v>0</v>
      </c>
      <c r="R28" s="141"/>
      <c r="S28" s="84"/>
    </row>
    <row r="29" spans="1:19" ht="25.5" customHeight="1">
      <c r="A29" s="8" t="s">
        <v>42</v>
      </c>
      <c r="B29" s="3" t="s">
        <v>95</v>
      </c>
      <c r="C29" s="6">
        <v>6</v>
      </c>
      <c r="D29" s="8" t="s">
        <v>59</v>
      </c>
      <c r="E29" s="3" t="s">
        <v>60</v>
      </c>
      <c r="F29" s="3" t="s">
        <v>61</v>
      </c>
      <c r="G29" s="3"/>
      <c r="H29" s="6"/>
      <c r="I29" s="8" t="s">
        <v>60</v>
      </c>
      <c r="J29" s="9" t="s">
        <v>61</v>
      </c>
      <c r="K29" s="170"/>
      <c r="L29" s="55"/>
      <c r="M29" s="55"/>
      <c r="N29" s="55"/>
      <c r="O29" s="129"/>
      <c r="P29" s="130">
        <f t="shared" si="2"/>
        <v>0</v>
      </c>
      <c r="Q29" s="97">
        <f t="shared" si="3"/>
        <v>0</v>
      </c>
      <c r="R29" s="141"/>
      <c r="S29" s="84"/>
    </row>
    <row r="30" spans="1:19" ht="25.5" customHeight="1">
      <c r="A30" s="8" t="s">
        <v>38</v>
      </c>
      <c r="B30" s="3" t="s">
        <v>39</v>
      </c>
      <c r="C30" s="6">
        <v>6</v>
      </c>
      <c r="D30" s="8" t="s">
        <v>35</v>
      </c>
      <c r="E30" s="3" t="s">
        <v>36</v>
      </c>
      <c r="F30" s="3" t="s">
        <v>37</v>
      </c>
      <c r="G30" s="3"/>
      <c r="H30" s="6"/>
      <c r="I30" s="8" t="s">
        <v>36</v>
      </c>
      <c r="J30" s="9" t="s">
        <v>37</v>
      </c>
      <c r="K30" s="170"/>
      <c r="L30" s="55"/>
      <c r="M30" s="55"/>
      <c r="N30" s="55"/>
      <c r="O30" s="129"/>
      <c r="P30" s="130">
        <f t="shared" si="2"/>
        <v>0</v>
      </c>
      <c r="Q30" s="97">
        <f t="shared" si="3"/>
        <v>0</v>
      </c>
      <c r="R30" s="141"/>
      <c r="S30" s="84"/>
    </row>
    <row r="31" spans="1:19" ht="25.5" customHeight="1">
      <c r="A31" s="10" t="s">
        <v>40</v>
      </c>
      <c r="B31" s="7" t="s">
        <v>41</v>
      </c>
      <c r="C31" s="12">
        <v>6</v>
      </c>
      <c r="D31" s="10" t="s">
        <v>16</v>
      </c>
      <c r="E31" s="7" t="s">
        <v>10</v>
      </c>
      <c r="F31" s="7" t="s">
        <v>11</v>
      </c>
      <c r="G31" s="7"/>
      <c r="H31" s="12"/>
      <c r="I31" s="10" t="s">
        <v>10</v>
      </c>
      <c r="J31" s="11" t="s">
        <v>11</v>
      </c>
      <c r="K31" s="170"/>
      <c r="L31" s="55"/>
      <c r="M31" s="55"/>
      <c r="N31" s="55"/>
      <c r="O31" s="129"/>
      <c r="P31" s="130">
        <f t="shared" si="2"/>
        <v>0</v>
      </c>
      <c r="Q31" s="97">
        <f t="shared" si="3"/>
        <v>0</v>
      </c>
      <c r="R31" s="141"/>
      <c r="S31" s="84"/>
    </row>
    <row r="32" spans="1:19" ht="25.5" customHeight="1">
      <c r="A32" s="10" t="s">
        <v>77</v>
      </c>
      <c r="B32" s="7" t="s">
        <v>23</v>
      </c>
      <c r="C32" s="12">
        <v>6</v>
      </c>
      <c r="D32" s="10" t="s">
        <v>24</v>
      </c>
      <c r="E32" s="7" t="s">
        <v>25</v>
      </c>
      <c r="F32" s="7" t="s">
        <v>26</v>
      </c>
      <c r="G32" s="7" t="s">
        <v>14</v>
      </c>
      <c r="H32" s="12" t="s">
        <v>15</v>
      </c>
      <c r="I32" s="10" t="s">
        <v>27</v>
      </c>
      <c r="J32" s="11" t="s">
        <v>23</v>
      </c>
      <c r="K32" s="170"/>
      <c r="L32" s="55"/>
      <c r="M32" s="55"/>
      <c r="N32" s="55"/>
      <c r="O32" s="129"/>
      <c r="P32" s="130">
        <f t="shared" si="2"/>
        <v>0</v>
      </c>
      <c r="Q32" s="97">
        <f t="shared" si="3"/>
        <v>0</v>
      </c>
      <c r="R32" s="141"/>
      <c r="S32" s="84"/>
    </row>
    <row r="33" spans="1:19" ht="25.5" customHeight="1">
      <c r="A33" s="8" t="s">
        <v>33</v>
      </c>
      <c r="B33" s="3" t="s">
        <v>34</v>
      </c>
      <c r="C33" s="6">
        <v>6</v>
      </c>
      <c r="D33" s="8" t="s">
        <v>35</v>
      </c>
      <c r="E33" s="3" t="s">
        <v>36</v>
      </c>
      <c r="F33" s="3" t="s">
        <v>37</v>
      </c>
      <c r="G33" s="3"/>
      <c r="H33" s="6"/>
      <c r="I33" s="8" t="s">
        <v>36</v>
      </c>
      <c r="J33" s="9" t="s">
        <v>37</v>
      </c>
      <c r="K33" s="170"/>
      <c r="L33" s="55"/>
      <c r="M33" s="55"/>
      <c r="N33" s="55"/>
      <c r="O33" s="129"/>
      <c r="P33" s="130">
        <f t="shared" si="2"/>
        <v>0</v>
      </c>
      <c r="Q33" s="97">
        <f t="shared" si="3"/>
        <v>0</v>
      </c>
      <c r="R33" s="141"/>
      <c r="S33" s="84"/>
    </row>
    <row r="34" spans="1:19" ht="25.5" customHeight="1">
      <c r="A34" s="10" t="s">
        <v>43</v>
      </c>
      <c r="B34" s="7" t="s">
        <v>44</v>
      </c>
      <c r="C34" s="12">
        <v>6</v>
      </c>
      <c r="D34" s="10" t="s">
        <v>9</v>
      </c>
      <c r="E34" s="7" t="s">
        <v>10</v>
      </c>
      <c r="F34" s="7" t="s">
        <v>11</v>
      </c>
      <c r="G34" s="7"/>
      <c r="H34" s="12"/>
      <c r="I34" s="10" t="s">
        <v>45</v>
      </c>
      <c r="J34" s="11" t="s">
        <v>46</v>
      </c>
      <c r="K34" s="170"/>
      <c r="L34" s="55"/>
      <c r="M34" s="55"/>
      <c r="N34" s="55"/>
      <c r="O34" s="129"/>
      <c r="P34" s="130">
        <f t="shared" si="2"/>
        <v>0</v>
      </c>
      <c r="Q34" s="97">
        <f t="shared" si="3"/>
        <v>0</v>
      </c>
      <c r="R34" s="141"/>
      <c r="S34" s="84"/>
    </row>
    <row r="35" spans="1:19" ht="25.5" customHeight="1">
      <c r="A35" s="8" t="s">
        <v>53</v>
      </c>
      <c r="B35" s="3" t="s">
        <v>167</v>
      </c>
      <c r="C35" s="6">
        <v>6</v>
      </c>
      <c r="D35" s="8" t="s">
        <v>154</v>
      </c>
      <c r="E35" s="3" t="s">
        <v>168</v>
      </c>
      <c r="F35" s="3" t="s">
        <v>156</v>
      </c>
      <c r="G35" s="3"/>
      <c r="H35" s="6"/>
      <c r="I35" s="8" t="s">
        <v>168</v>
      </c>
      <c r="J35" s="9" t="s">
        <v>156</v>
      </c>
      <c r="K35" s="170"/>
      <c r="L35" s="55"/>
      <c r="M35" s="55"/>
      <c r="N35" s="55"/>
      <c r="O35" s="129"/>
      <c r="P35" s="130">
        <f t="shared" si="2"/>
        <v>0</v>
      </c>
      <c r="Q35" s="97">
        <f t="shared" si="3"/>
        <v>0</v>
      </c>
      <c r="R35" s="98"/>
      <c r="S35" s="84"/>
    </row>
    <row r="36" spans="1:19" ht="25.5" customHeight="1">
      <c r="A36" s="8"/>
      <c r="B36" s="3"/>
      <c r="C36" s="6"/>
      <c r="D36" s="8"/>
      <c r="E36" s="3"/>
      <c r="F36" s="3"/>
      <c r="G36" s="3"/>
      <c r="H36" s="6"/>
      <c r="I36" s="8"/>
      <c r="J36" s="9"/>
      <c r="K36" s="170"/>
      <c r="L36" s="55"/>
      <c r="M36" s="55"/>
      <c r="N36" s="55"/>
      <c r="O36" s="129"/>
      <c r="P36" s="130">
        <f t="shared" si="2"/>
        <v>0</v>
      </c>
      <c r="Q36" s="97">
        <f t="shared" si="3"/>
        <v>0</v>
      </c>
      <c r="R36" s="119"/>
      <c r="S36" s="84"/>
    </row>
    <row r="37" spans="1:19" ht="25.5" customHeight="1">
      <c r="A37" s="8"/>
      <c r="B37" s="3"/>
      <c r="C37" s="6"/>
      <c r="D37" s="8"/>
      <c r="E37" s="3"/>
      <c r="F37" s="3"/>
      <c r="G37" s="3"/>
      <c r="H37" s="6"/>
      <c r="I37" s="8"/>
      <c r="J37" s="9"/>
      <c r="K37" s="170"/>
      <c r="L37" s="55"/>
      <c r="M37" s="55"/>
      <c r="N37" s="55"/>
      <c r="O37" s="129"/>
      <c r="P37" s="130">
        <f t="shared" si="2"/>
        <v>0</v>
      </c>
      <c r="Q37" s="97">
        <f t="shared" si="3"/>
        <v>0</v>
      </c>
      <c r="R37" s="119"/>
      <c r="S37" s="84"/>
    </row>
    <row r="38" spans="1:19" ht="25.5" customHeight="1">
      <c r="A38" s="8"/>
      <c r="B38" s="3"/>
      <c r="C38" s="6"/>
      <c r="D38" s="8"/>
      <c r="E38" s="3"/>
      <c r="F38" s="3"/>
      <c r="G38" s="3"/>
      <c r="H38" s="6"/>
      <c r="I38" s="8"/>
      <c r="J38" s="9"/>
      <c r="K38" s="170"/>
      <c r="L38" s="55"/>
      <c r="M38" s="55"/>
      <c r="N38" s="55"/>
      <c r="O38" s="129"/>
      <c r="P38" s="130">
        <f t="shared" si="2"/>
        <v>0</v>
      </c>
      <c r="Q38" s="97">
        <f t="shared" si="3"/>
        <v>0</v>
      </c>
      <c r="R38" s="119"/>
      <c r="S38" s="84"/>
    </row>
    <row r="39" spans="1:19" ht="25.5" customHeight="1">
      <c r="A39" s="8"/>
      <c r="B39" s="3"/>
      <c r="C39" s="6"/>
      <c r="D39" s="8"/>
      <c r="E39" s="3"/>
      <c r="F39" s="3"/>
      <c r="G39" s="3"/>
      <c r="H39" s="6"/>
      <c r="I39" s="8"/>
      <c r="J39" s="9"/>
      <c r="K39" s="170"/>
      <c r="L39" s="55"/>
      <c r="M39" s="55"/>
      <c r="N39" s="55"/>
      <c r="O39" s="129"/>
      <c r="P39" s="130">
        <f t="shared" si="2"/>
        <v>0</v>
      </c>
      <c r="Q39" s="97">
        <f t="shared" si="3"/>
        <v>0</v>
      </c>
      <c r="R39" s="98"/>
      <c r="S39" s="84"/>
    </row>
    <row r="40" spans="1:19" ht="25.5" customHeight="1">
      <c r="A40" s="110" t="s">
        <v>10</v>
      </c>
      <c r="B40" s="111" t="s">
        <v>70</v>
      </c>
      <c r="C40" s="112">
        <v>6</v>
      </c>
      <c r="D40" s="113" t="s">
        <v>67</v>
      </c>
      <c r="E40" s="111" t="s">
        <v>68</v>
      </c>
      <c r="F40" s="111" t="s">
        <v>69</v>
      </c>
      <c r="G40" s="111"/>
      <c r="H40" s="114"/>
      <c r="I40" s="110" t="s">
        <v>65</v>
      </c>
      <c r="J40" s="112" t="s">
        <v>66</v>
      </c>
      <c r="K40" s="216"/>
      <c r="L40" s="126"/>
      <c r="M40" s="126"/>
      <c r="N40" s="126"/>
      <c r="O40" s="127"/>
      <c r="P40" s="309"/>
      <c r="Q40" s="310"/>
      <c r="R40" s="311"/>
      <c r="S40" s="84"/>
    </row>
    <row r="41" spans="1:19" ht="25.5" customHeight="1">
      <c r="A41" s="20" t="s">
        <v>54</v>
      </c>
      <c r="B41" s="21" t="s">
        <v>86</v>
      </c>
      <c r="C41" s="22">
        <v>6</v>
      </c>
      <c r="D41" s="23" t="s">
        <v>59</v>
      </c>
      <c r="E41" s="21" t="s">
        <v>60</v>
      </c>
      <c r="F41" s="21" t="s">
        <v>61</v>
      </c>
      <c r="G41" s="21"/>
      <c r="H41" s="24"/>
      <c r="I41" s="20" t="s">
        <v>60</v>
      </c>
      <c r="J41" s="22" t="s">
        <v>61</v>
      </c>
      <c r="K41" s="171"/>
      <c r="L41" s="120"/>
      <c r="M41" s="120"/>
      <c r="N41" s="120"/>
      <c r="O41" s="121"/>
      <c r="P41" s="309"/>
      <c r="Q41" s="310"/>
      <c r="R41" s="311"/>
      <c r="S41" s="84"/>
    </row>
    <row r="42" spans="1:19" ht="22.5" customHeight="1">
      <c r="A42" s="20" t="s">
        <v>87</v>
      </c>
      <c r="B42" s="21" t="s">
        <v>88</v>
      </c>
      <c r="C42" s="22">
        <v>6</v>
      </c>
      <c r="D42" s="23" t="s">
        <v>59</v>
      </c>
      <c r="E42" s="21" t="s">
        <v>60</v>
      </c>
      <c r="F42" s="21" t="s">
        <v>61</v>
      </c>
      <c r="G42" s="21"/>
      <c r="H42" s="24"/>
      <c r="I42" s="20" t="s">
        <v>60</v>
      </c>
      <c r="J42" s="22" t="s">
        <v>61</v>
      </c>
      <c r="K42" s="58"/>
      <c r="L42" s="59"/>
      <c r="M42" s="59"/>
      <c r="N42" s="59"/>
      <c r="O42" s="122"/>
      <c r="P42" s="309"/>
      <c r="Q42" s="310"/>
      <c r="R42" s="311"/>
      <c r="S42" s="48"/>
    </row>
    <row r="43" spans="1:19" ht="22.5" customHeight="1">
      <c r="A43" s="20" t="s">
        <v>89</v>
      </c>
      <c r="B43" s="21" t="s">
        <v>82</v>
      </c>
      <c r="C43" s="22">
        <v>6</v>
      </c>
      <c r="D43" s="23" t="s">
        <v>59</v>
      </c>
      <c r="E43" s="21" t="s">
        <v>60</v>
      </c>
      <c r="F43" s="21" t="s">
        <v>61</v>
      </c>
      <c r="G43" s="21"/>
      <c r="H43" s="24"/>
      <c r="I43" s="20" t="s">
        <v>60</v>
      </c>
      <c r="J43" s="22" t="s">
        <v>61</v>
      </c>
      <c r="K43" s="61"/>
      <c r="L43" s="62"/>
      <c r="M43" s="62"/>
      <c r="N43" s="62"/>
      <c r="O43" s="123"/>
      <c r="P43" s="312"/>
      <c r="Q43" s="313"/>
      <c r="R43" s="314"/>
      <c r="S43" s="48"/>
    </row>
    <row r="44" spans="1:19" ht="22.5" customHeight="1" thickBot="1">
      <c r="A44" s="164" t="s">
        <v>89</v>
      </c>
      <c r="B44" s="165" t="s">
        <v>90</v>
      </c>
      <c r="C44" s="166">
        <v>6</v>
      </c>
      <c r="D44" s="167" t="s">
        <v>59</v>
      </c>
      <c r="E44" s="165" t="s">
        <v>60</v>
      </c>
      <c r="F44" s="165" t="s">
        <v>61</v>
      </c>
      <c r="G44" s="165"/>
      <c r="H44" s="168"/>
      <c r="I44" s="164" t="s">
        <v>60</v>
      </c>
      <c r="J44" s="166" t="s">
        <v>61</v>
      </c>
      <c r="K44" s="64"/>
      <c r="L44" s="65"/>
      <c r="M44" s="65"/>
      <c r="N44" s="65"/>
      <c r="O44" s="124"/>
      <c r="P44" s="315"/>
      <c r="Q44" s="316"/>
      <c r="R44" s="317"/>
      <c r="S44" s="48"/>
    </row>
    <row r="45" spans="1:19" s="79" customFormat="1" ht="15.75" customHeight="1" thickBo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7"/>
      <c r="L45" s="47"/>
      <c r="M45" s="47"/>
      <c r="N45" s="47"/>
      <c r="O45" s="47"/>
      <c r="P45" s="48"/>
      <c r="Q45" s="48"/>
      <c r="R45" s="48"/>
      <c r="S45" s="48"/>
    </row>
    <row r="46" spans="1:22" s="79" customFormat="1" ht="47.25" customHeight="1" thickBot="1">
      <c r="A46" s="304" t="s">
        <v>143</v>
      </c>
      <c r="B46" s="318"/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9"/>
      <c r="S46" s="91"/>
      <c r="T46" s="91"/>
      <c r="U46" s="90"/>
      <c r="V46" s="90"/>
    </row>
    <row r="47" spans="1:19" s="79" customFormat="1" ht="60.75" customHeight="1" thickBot="1">
      <c r="A47" s="154" t="s">
        <v>0</v>
      </c>
      <c r="B47" s="155" t="s">
        <v>1</v>
      </c>
      <c r="C47" s="162" t="s">
        <v>32</v>
      </c>
      <c r="D47" s="163" t="s">
        <v>2</v>
      </c>
      <c r="E47" s="155" t="s">
        <v>3</v>
      </c>
      <c r="F47" s="155" t="s">
        <v>4</v>
      </c>
      <c r="G47" s="155" t="s">
        <v>5</v>
      </c>
      <c r="H47" s="156" t="s">
        <v>6</v>
      </c>
      <c r="I47" s="154" t="s">
        <v>7</v>
      </c>
      <c r="J47" s="172" t="s">
        <v>8</v>
      </c>
      <c r="K47" s="217" t="s">
        <v>98</v>
      </c>
      <c r="L47" s="217" t="s">
        <v>99</v>
      </c>
      <c r="M47" s="217" t="s">
        <v>100</v>
      </c>
      <c r="N47" s="217" t="s">
        <v>101</v>
      </c>
      <c r="O47" s="218" t="s">
        <v>102</v>
      </c>
      <c r="P47" s="219" t="s">
        <v>104</v>
      </c>
      <c r="Q47" s="133" t="s">
        <v>125</v>
      </c>
      <c r="R47" s="133" t="s">
        <v>106</v>
      </c>
      <c r="S47" s="34"/>
    </row>
    <row r="48" spans="1:19" s="79" customFormat="1" ht="25.5" customHeight="1">
      <c r="A48" s="50" t="s">
        <v>22</v>
      </c>
      <c r="B48" s="51" t="s">
        <v>23</v>
      </c>
      <c r="C48" s="52">
        <v>4</v>
      </c>
      <c r="D48" s="50" t="s">
        <v>24</v>
      </c>
      <c r="E48" s="51" t="s">
        <v>25</v>
      </c>
      <c r="F48" s="51" t="s">
        <v>26</v>
      </c>
      <c r="G48" s="51" t="s">
        <v>14</v>
      </c>
      <c r="H48" s="52" t="s">
        <v>15</v>
      </c>
      <c r="I48" s="50" t="s">
        <v>27</v>
      </c>
      <c r="J48" s="80" t="s">
        <v>23</v>
      </c>
      <c r="K48" s="173"/>
      <c r="L48" s="53"/>
      <c r="M48" s="53"/>
      <c r="N48" s="53"/>
      <c r="O48" s="93"/>
      <c r="P48" s="101">
        <f aca="true" t="shared" si="4" ref="P48:P76">SUM(K48:O48)</f>
        <v>0</v>
      </c>
      <c r="Q48" s="271">
        <f aca="true" t="shared" si="5" ref="Q48:Q76">P48*100/300/100</f>
        <v>0</v>
      </c>
      <c r="R48" s="134"/>
      <c r="S48" s="102"/>
    </row>
    <row r="49" spans="1:19" s="79" customFormat="1" ht="25.5" customHeight="1">
      <c r="A49" s="10" t="s">
        <v>21</v>
      </c>
      <c r="B49" s="7" t="s">
        <v>50</v>
      </c>
      <c r="C49" s="12">
        <v>5</v>
      </c>
      <c r="D49" s="10" t="s">
        <v>55</v>
      </c>
      <c r="E49" s="7" t="s">
        <v>10</v>
      </c>
      <c r="F49" s="7" t="s">
        <v>11</v>
      </c>
      <c r="G49" s="7" t="s">
        <v>29</v>
      </c>
      <c r="H49" s="12" t="s">
        <v>30</v>
      </c>
      <c r="I49" s="10" t="s">
        <v>20</v>
      </c>
      <c r="J49" s="11" t="s">
        <v>17</v>
      </c>
      <c r="K49" s="174"/>
      <c r="L49" s="55"/>
      <c r="M49" s="55"/>
      <c r="N49" s="55"/>
      <c r="O49" s="96"/>
      <c r="P49" s="104">
        <f t="shared" si="4"/>
        <v>0</v>
      </c>
      <c r="Q49" s="272">
        <f t="shared" si="5"/>
        <v>0</v>
      </c>
      <c r="R49" s="135"/>
      <c r="S49" s="102"/>
    </row>
    <row r="50" spans="1:19" s="79" customFormat="1" ht="25.5" customHeight="1">
      <c r="A50" s="10" t="s">
        <v>47</v>
      </c>
      <c r="B50" s="7" t="s">
        <v>48</v>
      </c>
      <c r="C50" s="12">
        <v>5</v>
      </c>
      <c r="D50" s="10" t="s">
        <v>9</v>
      </c>
      <c r="E50" s="7" t="s">
        <v>10</v>
      </c>
      <c r="F50" s="7" t="s">
        <v>11</v>
      </c>
      <c r="G50" s="7" t="s">
        <v>29</v>
      </c>
      <c r="H50" s="12" t="s">
        <v>30</v>
      </c>
      <c r="I50" s="10" t="s">
        <v>51</v>
      </c>
      <c r="J50" s="11" t="s">
        <v>52</v>
      </c>
      <c r="K50" s="174"/>
      <c r="L50" s="55"/>
      <c r="M50" s="55"/>
      <c r="N50" s="55"/>
      <c r="O50" s="96"/>
      <c r="P50" s="104">
        <f t="shared" si="4"/>
        <v>0</v>
      </c>
      <c r="Q50" s="272">
        <f t="shared" si="5"/>
        <v>0</v>
      </c>
      <c r="R50" s="135"/>
      <c r="S50" s="102"/>
    </row>
    <row r="51" spans="1:19" s="79" customFormat="1" ht="25.5" customHeight="1">
      <c r="A51" s="8" t="s">
        <v>53</v>
      </c>
      <c r="B51" s="3" t="s">
        <v>109</v>
      </c>
      <c r="C51" s="6">
        <v>5</v>
      </c>
      <c r="D51" s="8" t="s">
        <v>59</v>
      </c>
      <c r="E51" s="3" t="s">
        <v>60</v>
      </c>
      <c r="F51" s="3" t="s">
        <v>61</v>
      </c>
      <c r="G51" s="3"/>
      <c r="H51" s="6"/>
      <c r="I51" s="8" t="s">
        <v>60</v>
      </c>
      <c r="J51" s="9" t="s">
        <v>61</v>
      </c>
      <c r="K51" s="174"/>
      <c r="L51" s="55"/>
      <c r="M51" s="55"/>
      <c r="N51" s="55"/>
      <c r="O51" s="96"/>
      <c r="P51" s="104">
        <f t="shared" si="4"/>
        <v>0</v>
      </c>
      <c r="Q51" s="272">
        <f t="shared" si="5"/>
        <v>0</v>
      </c>
      <c r="R51" s="135"/>
      <c r="S51" s="102"/>
    </row>
    <row r="52" spans="1:19" s="79" customFormat="1" ht="25.5" customHeight="1">
      <c r="A52" s="10" t="s">
        <v>49</v>
      </c>
      <c r="B52" s="7" t="s">
        <v>79</v>
      </c>
      <c r="C52" s="12">
        <v>5</v>
      </c>
      <c r="D52" s="10" t="s">
        <v>28</v>
      </c>
      <c r="E52" s="7" t="s">
        <v>29</v>
      </c>
      <c r="F52" s="7" t="s">
        <v>30</v>
      </c>
      <c r="G52" s="7"/>
      <c r="H52" s="12"/>
      <c r="I52" s="10" t="s">
        <v>29</v>
      </c>
      <c r="J52" s="11" t="s">
        <v>30</v>
      </c>
      <c r="K52" s="174"/>
      <c r="L52" s="55"/>
      <c r="M52" s="55"/>
      <c r="N52" s="55"/>
      <c r="O52" s="96"/>
      <c r="P52" s="104">
        <f t="shared" si="4"/>
        <v>0</v>
      </c>
      <c r="Q52" s="272">
        <f t="shared" si="5"/>
        <v>0</v>
      </c>
      <c r="R52" s="135"/>
      <c r="S52" s="102"/>
    </row>
    <row r="53" spans="1:19" s="79" customFormat="1" ht="25.5" customHeight="1">
      <c r="A53" s="10" t="s">
        <v>75</v>
      </c>
      <c r="B53" s="7" t="s">
        <v>76</v>
      </c>
      <c r="C53" s="12">
        <v>5</v>
      </c>
      <c r="D53" s="10" t="s">
        <v>55</v>
      </c>
      <c r="E53" s="7" t="s">
        <v>18</v>
      </c>
      <c r="F53" s="7" t="s">
        <v>19</v>
      </c>
      <c r="G53" s="7" t="s">
        <v>14</v>
      </c>
      <c r="H53" s="12" t="s">
        <v>15</v>
      </c>
      <c r="I53" s="10" t="s">
        <v>20</v>
      </c>
      <c r="J53" s="11" t="s">
        <v>17</v>
      </c>
      <c r="K53" s="174"/>
      <c r="L53" s="55"/>
      <c r="M53" s="55"/>
      <c r="N53" s="55"/>
      <c r="O53" s="96"/>
      <c r="P53" s="104">
        <f t="shared" si="4"/>
        <v>0</v>
      </c>
      <c r="Q53" s="272">
        <f t="shared" si="5"/>
        <v>0</v>
      </c>
      <c r="R53" s="135"/>
      <c r="S53" s="102"/>
    </row>
    <row r="54" spans="1:19" s="79" customFormat="1" ht="25.5" customHeight="1">
      <c r="A54" s="10" t="s">
        <v>49</v>
      </c>
      <c r="B54" s="7" t="s">
        <v>74</v>
      </c>
      <c r="C54" s="12">
        <v>5</v>
      </c>
      <c r="D54" s="10" t="s">
        <v>9</v>
      </c>
      <c r="E54" s="7" t="s">
        <v>10</v>
      </c>
      <c r="F54" s="7" t="s">
        <v>11</v>
      </c>
      <c r="G54" s="7"/>
      <c r="H54" s="12"/>
      <c r="I54" s="10" t="s">
        <v>51</v>
      </c>
      <c r="J54" s="11" t="s">
        <v>52</v>
      </c>
      <c r="K54" s="174"/>
      <c r="L54" s="55"/>
      <c r="M54" s="55"/>
      <c r="N54" s="55"/>
      <c r="O54" s="96"/>
      <c r="P54" s="104">
        <f t="shared" si="4"/>
        <v>0</v>
      </c>
      <c r="Q54" s="272">
        <f t="shared" si="5"/>
        <v>0</v>
      </c>
      <c r="R54" s="135"/>
      <c r="S54" s="102"/>
    </row>
    <row r="55" spans="1:19" s="79" customFormat="1" ht="25.5" customHeight="1">
      <c r="A55" s="10" t="s">
        <v>56</v>
      </c>
      <c r="B55" s="7" t="s">
        <v>30</v>
      </c>
      <c r="C55" s="12">
        <v>5</v>
      </c>
      <c r="D55" s="10" t="s">
        <v>28</v>
      </c>
      <c r="E55" s="7" t="s">
        <v>29</v>
      </c>
      <c r="F55" s="7" t="s">
        <v>30</v>
      </c>
      <c r="G55" s="7"/>
      <c r="H55" s="12"/>
      <c r="I55" s="10" t="s">
        <v>29</v>
      </c>
      <c r="J55" s="11" t="s">
        <v>30</v>
      </c>
      <c r="K55" s="174"/>
      <c r="L55" s="55"/>
      <c r="M55" s="55"/>
      <c r="N55" s="55"/>
      <c r="O55" s="96"/>
      <c r="P55" s="104">
        <f t="shared" si="4"/>
        <v>0</v>
      </c>
      <c r="Q55" s="272">
        <f t="shared" si="5"/>
        <v>0</v>
      </c>
      <c r="R55" s="135"/>
      <c r="S55" s="102"/>
    </row>
    <row r="56" spans="1:19" s="79" customFormat="1" ht="25.5" customHeight="1">
      <c r="A56" s="10" t="s">
        <v>63</v>
      </c>
      <c r="B56" s="7" t="s">
        <v>64</v>
      </c>
      <c r="C56" s="12">
        <v>5</v>
      </c>
      <c r="D56" s="10" t="s">
        <v>80</v>
      </c>
      <c r="E56" s="7" t="s">
        <v>10</v>
      </c>
      <c r="F56" s="7" t="s">
        <v>11</v>
      </c>
      <c r="G56" s="7"/>
      <c r="H56" s="12"/>
      <c r="I56" s="10" t="s">
        <v>63</v>
      </c>
      <c r="J56" s="11" t="s">
        <v>64</v>
      </c>
      <c r="K56" s="174"/>
      <c r="L56" s="55"/>
      <c r="M56" s="55"/>
      <c r="N56" s="55"/>
      <c r="O56" s="96"/>
      <c r="P56" s="104">
        <f t="shared" si="4"/>
        <v>0</v>
      </c>
      <c r="Q56" s="272">
        <f t="shared" si="5"/>
        <v>0</v>
      </c>
      <c r="R56" s="135"/>
      <c r="S56" s="102"/>
    </row>
    <row r="57" spans="1:19" s="79" customFormat="1" ht="25.5" customHeight="1">
      <c r="A57" s="8" t="s">
        <v>72</v>
      </c>
      <c r="B57" s="3" t="s">
        <v>73</v>
      </c>
      <c r="C57" s="6">
        <v>5</v>
      </c>
      <c r="D57" s="8" t="s">
        <v>16</v>
      </c>
      <c r="E57" s="3" t="s">
        <v>10</v>
      </c>
      <c r="F57" s="3" t="s">
        <v>11</v>
      </c>
      <c r="G57" s="3"/>
      <c r="H57" s="6"/>
      <c r="I57" s="8" t="s">
        <v>10</v>
      </c>
      <c r="J57" s="9" t="s">
        <v>11</v>
      </c>
      <c r="K57" s="174"/>
      <c r="L57" s="55"/>
      <c r="M57" s="55"/>
      <c r="N57" s="55"/>
      <c r="O57" s="96"/>
      <c r="P57" s="104">
        <f t="shared" si="4"/>
        <v>0</v>
      </c>
      <c r="Q57" s="272">
        <f t="shared" si="5"/>
        <v>0</v>
      </c>
      <c r="R57" s="135"/>
      <c r="S57" s="102"/>
    </row>
    <row r="58" spans="1:19" s="79" customFormat="1" ht="25.5" customHeight="1">
      <c r="A58" s="8" t="s">
        <v>25</v>
      </c>
      <c r="B58" s="3" t="s">
        <v>71</v>
      </c>
      <c r="C58" s="6">
        <v>5</v>
      </c>
      <c r="D58" s="8" t="s">
        <v>16</v>
      </c>
      <c r="E58" s="3" t="s">
        <v>10</v>
      </c>
      <c r="F58" s="3" t="s">
        <v>11</v>
      </c>
      <c r="G58" s="3"/>
      <c r="H58" s="6"/>
      <c r="I58" s="8" t="s">
        <v>10</v>
      </c>
      <c r="J58" s="9" t="s">
        <v>11</v>
      </c>
      <c r="K58" s="174"/>
      <c r="L58" s="55"/>
      <c r="M58" s="55"/>
      <c r="N58" s="55"/>
      <c r="O58" s="96"/>
      <c r="P58" s="104">
        <f t="shared" si="4"/>
        <v>0</v>
      </c>
      <c r="Q58" s="272">
        <f t="shared" si="5"/>
        <v>0</v>
      </c>
      <c r="R58" s="135"/>
      <c r="S58" s="102"/>
    </row>
    <row r="59" spans="1:19" s="79" customFormat="1" ht="25.5" customHeight="1">
      <c r="A59" s="8" t="s">
        <v>108</v>
      </c>
      <c r="B59" s="3" t="s">
        <v>107</v>
      </c>
      <c r="C59" s="6">
        <v>6</v>
      </c>
      <c r="D59" s="8" t="s">
        <v>59</v>
      </c>
      <c r="E59" s="3" t="s">
        <v>60</v>
      </c>
      <c r="F59" s="3" t="s">
        <v>61</v>
      </c>
      <c r="G59" s="3"/>
      <c r="H59" s="6"/>
      <c r="I59" s="8" t="s">
        <v>60</v>
      </c>
      <c r="J59" s="9" t="s">
        <v>61</v>
      </c>
      <c r="K59" s="174"/>
      <c r="L59" s="55"/>
      <c r="M59" s="55"/>
      <c r="N59" s="55"/>
      <c r="O59" s="96"/>
      <c r="P59" s="104">
        <f t="shared" si="4"/>
        <v>0</v>
      </c>
      <c r="Q59" s="272">
        <f t="shared" si="5"/>
        <v>0</v>
      </c>
      <c r="R59" s="135"/>
      <c r="S59" s="102"/>
    </row>
    <row r="60" spans="1:19" s="79" customFormat="1" ht="25.5" customHeight="1">
      <c r="A60" s="10" t="s">
        <v>57</v>
      </c>
      <c r="B60" s="7" t="s">
        <v>58</v>
      </c>
      <c r="C60" s="12">
        <v>6</v>
      </c>
      <c r="D60" s="10" t="s">
        <v>28</v>
      </c>
      <c r="E60" s="7" t="s">
        <v>29</v>
      </c>
      <c r="F60" s="7" t="s">
        <v>30</v>
      </c>
      <c r="G60" s="7"/>
      <c r="H60" s="12"/>
      <c r="I60" s="10" t="s">
        <v>29</v>
      </c>
      <c r="J60" s="11" t="s">
        <v>30</v>
      </c>
      <c r="K60" s="174"/>
      <c r="L60" s="55"/>
      <c r="M60" s="55"/>
      <c r="N60" s="55"/>
      <c r="O60" s="96"/>
      <c r="P60" s="104">
        <f t="shared" si="4"/>
        <v>0</v>
      </c>
      <c r="Q60" s="272">
        <f t="shared" si="5"/>
        <v>0</v>
      </c>
      <c r="R60" s="135"/>
      <c r="S60" s="102"/>
    </row>
    <row r="61" spans="1:19" s="79" customFormat="1" ht="25.5" customHeight="1">
      <c r="A61" s="8" t="s">
        <v>65</v>
      </c>
      <c r="B61" s="3" t="s">
        <v>85</v>
      </c>
      <c r="C61" s="6">
        <v>6</v>
      </c>
      <c r="D61" s="8" t="s">
        <v>59</v>
      </c>
      <c r="E61" s="3" t="s">
        <v>60</v>
      </c>
      <c r="F61" s="3" t="s">
        <v>61</v>
      </c>
      <c r="G61" s="3"/>
      <c r="H61" s="6"/>
      <c r="I61" s="8" t="s">
        <v>60</v>
      </c>
      <c r="J61" s="9" t="s">
        <v>61</v>
      </c>
      <c r="K61" s="174"/>
      <c r="L61" s="55"/>
      <c r="M61" s="55"/>
      <c r="N61" s="55"/>
      <c r="O61" s="96"/>
      <c r="P61" s="104">
        <f t="shared" si="4"/>
        <v>0</v>
      </c>
      <c r="Q61" s="272">
        <f t="shared" si="5"/>
        <v>0</v>
      </c>
      <c r="R61" s="135"/>
      <c r="S61" s="102"/>
    </row>
    <row r="62" spans="1:19" s="79" customFormat="1" ht="25.5" customHeight="1">
      <c r="A62" s="8" t="s">
        <v>62</v>
      </c>
      <c r="B62" s="3" t="s">
        <v>96</v>
      </c>
      <c r="C62" s="6">
        <v>6</v>
      </c>
      <c r="D62" s="8" t="s">
        <v>97</v>
      </c>
      <c r="E62" s="3" t="s">
        <v>12</v>
      </c>
      <c r="F62" s="3" t="s">
        <v>13</v>
      </c>
      <c r="G62" s="3"/>
      <c r="H62" s="6"/>
      <c r="I62" s="8" t="s">
        <v>62</v>
      </c>
      <c r="J62" s="9" t="s">
        <v>96</v>
      </c>
      <c r="K62" s="174"/>
      <c r="L62" s="55"/>
      <c r="M62" s="55"/>
      <c r="N62" s="55"/>
      <c r="O62" s="96"/>
      <c r="P62" s="104">
        <f t="shared" si="4"/>
        <v>0</v>
      </c>
      <c r="Q62" s="272">
        <f t="shared" si="5"/>
        <v>0</v>
      </c>
      <c r="R62" s="135"/>
      <c r="S62" s="102"/>
    </row>
    <row r="63" spans="1:19" s="79" customFormat="1" ht="25.5" customHeight="1">
      <c r="A63" s="8" t="s">
        <v>91</v>
      </c>
      <c r="B63" s="3" t="s">
        <v>92</v>
      </c>
      <c r="C63" s="6">
        <v>6</v>
      </c>
      <c r="D63" s="8" t="s">
        <v>59</v>
      </c>
      <c r="E63" s="3" t="s">
        <v>60</v>
      </c>
      <c r="F63" s="3" t="s">
        <v>61</v>
      </c>
      <c r="G63" s="3"/>
      <c r="H63" s="6"/>
      <c r="I63" s="8" t="s">
        <v>60</v>
      </c>
      <c r="J63" s="9" t="s">
        <v>61</v>
      </c>
      <c r="K63" s="174"/>
      <c r="L63" s="55"/>
      <c r="M63" s="55"/>
      <c r="N63" s="55"/>
      <c r="O63" s="96"/>
      <c r="P63" s="104">
        <f t="shared" si="4"/>
        <v>0</v>
      </c>
      <c r="Q63" s="272">
        <f t="shared" si="5"/>
        <v>0</v>
      </c>
      <c r="R63" s="135"/>
      <c r="S63" s="102"/>
    </row>
    <row r="64" spans="1:19" s="79" customFormat="1" ht="25.5" customHeight="1">
      <c r="A64" s="8" t="s">
        <v>93</v>
      </c>
      <c r="B64" s="3" t="s">
        <v>94</v>
      </c>
      <c r="C64" s="6">
        <v>6</v>
      </c>
      <c r="D64" s="8" t="s">
        <v>59</v>
      </c>
      <c r="E64" s="3" t="s">
        <v>60</v>
      </c>
      <c r="F64" s="3" t="s">
        <v>61</v>
      </c>
      <c r="G64" s="3"/>
      <c r="H64" s="6"/>
      <c r="I64" s="8" t="s">
        <v>60</v>
      </c>
      <c r="J64" s="9" t="s">
        <v>61</v>
      </c>
      <c r="K64" s="174"/>
      <c r="L64" s="55"/>
      <c r="M64" s="55"/>
      <c r="N64" s="55"/>
      <c r="O64" s="96"/>
      <c r="P64" s="104">
        <f t="shared" si="4"/>
        <v>0</v>
      </c>
      <c r="Q64" s="272">
        <f t="shared" si="5"/>
        <v>0</v>
      </c>
      <c r="R64" s="135"/>
      <c r="S64" s="102"/>
    </row>
    <row r="65" spans="1:19" s="79" customFormat="1" ht="25.5" customHeight="1">
      <c r="A65" s="8" t="s">
        <v>42</v>
      </c>
      <c r="B65" s="3" t="s">
        <v>95</v>
      </c>
      <c r="C65" s="6">
        <v>6</v>
      </c>
      <c r="D65" s="8" t="s">
        <v>59</v>
      </c>
      <c r="E65" s="3" t="s">
        <v>60</v>
      </c>
      <c r="F65" s="3" t="s">
        <v>61</v>
      </c>
      <c r="G65" s="3"/>
      <c r="H65" s="6"/>
      <c r="I65" s="8" t="s">
        <v>60</v>
      </c>
      <c r="J65" s="9" t="s">
        <v>61</v>
      </c>
      <c r="K65" s="174"/>
      <c r="L65" s="55"/>
      <c r="M65" s="55"/>
      <c r="N65" s="55"/>
      <c r="O65" s="96"/>
      <c r="P65" s="104">
        <f t="shared" si="4"/>
        <v>0</v>
      </c>
      <c r="Q65" s="272">
        <f t="shared" si="5"/>
        <v>0</v>
      </c>
      <c r="R65" s="135"/>
      <c r="S65" s="102"/>
    </row>
    <row r="66" spans="1:19" s="79" customFormat="1" ht="25.5" customHeight="1">
      <c r="A66" s="8" t="s">
        <v>38</v>
      </c>
      <c r="B66" s="3" t="s">
        <v>39</v>
      </c>
      <c r="C66" s="6">
        <v>6</v>
      </c>
      <c r="D66" s="8" t="s">
        <v>35</v>
      </c>
      <c r="E66" s="3" t="s">
        <v>36</v>
      </c>
      <c r="F66" s="3" t="s">
        <v>37</v>
      </c>
      <c r="G66" s="3"/>
      <c r="H66" s="6"/>
      <c r="I66" s="8" t="s">
        <v>36</v>
      </c>
      <c r="J66" s="9" t="s">
        <v>37</v>
      </c>
      <c r="K66" s="174"/>
      <c r="L66" s="55"/>
      <c r="M66" s="55"/>
      <c r="N66" s="55"/>
      <c r="O66" s="96"/>
      <c r="P66" s="104">
        <f t="shared" si="4"/>
        <v>0</v>
      </c>
      <c r="Q66" s="272">
        <f t="shared" si="5"/>
        <v>0</v>
      </c>
      <c r="R66" s="135"/>
      <c r="S66" s="102"/>
    </row>
    <row r="67" spans="1:19" s="79" customFormat="1" ht="25.5" customHeight="1">
      <c r="A67" s="10" t="s">
        <v>40</v>
      </c>
      <c r="B67" s="7" t="s">
        <v>41</v>
      </c>
      <c r="C67" s="12">
        <v>6</v>
      </c>
      <c r="D67" s="10" t="s">
        <v>16</v>
      </c>
      <c r="E67" s="7" t="s">
        <v>10</v>
      </c>
      <c r="F67" s="7" t="s">
        <v>11</v>
      </c>
      <c r="G67" s="7"/>
      <c r="H67" s="12"/>
      <c r="I67" s="10" t="s">
        <v>10</v>
      </c>
      <c r="J67" s="11" t="s">
        <v>11</v>
      </c>
      <c r="K67" s="174"/>
      <c r="L67" s="55"/>
      <c r="M67" s="55"/>
      <c r="N67" s="55"/>
      <c r="O67" s="96"/>
      <c r="P67" s="104">
        <f t="shared" si="4"/>
        <v>0</v>
      </c>
      <c r="Q67" s="272">
        <f t="shared" si="5"/>
        <v>0</v>
      </c>
      <c r="R67" s="135"/>
      <c r="S67" s="102"/>
    </row>
    <row r="68" spans="1:19" s="79" customFormat="1" ht="25.5" customHeight="1">
      <c r="A68" s="10" t="s">
        <v>77</v>
      </c>
      <c r="B68" s="7" t="s">
        <v>23</v>
      </c>
      <c r="C68" s="12">
        <v>6</v>
      </c>
      <c r="D68" s="10" t="s">
        <v>24</v>
      </c>
      <c r="E68" s="7" t="s">
        <v>25</v>
      </c>
      <c r="F68" s="7" t="s">
        <v>26</v>
      </c>
      <c r="G68" s="7" t="s">
        <v>14</v>
      </c>
      <c r="H68" s="12" t="s">
        <v>15</v>
      </c>
      <c r="I68" s="10" t="s">
        <v>27</v>
      </c>
      <c r="J68" s="11" t="s">
        <v>23</v>
      </c>
      <c r="K68" s="174"/>
      <c r="L68" s="55"/>
      <c r="M68" s="55"/>
      <c r="N68" s="55"/>
      <c r="O68" s="96"/>
      <c r="P68" s="104">
        <f t="shared" si="4"/>
        <v>0</v>
      </c>
      <c r="Q68" s="272">
        <f t="shared" si="5"/>
        <v>0</v>
      </c>
      <c r="R68" s="135"/>
      <c r="S68" s="102"/>
    </row>
    <row r="69" spans="1:19" s="79" customFormat="1" ht="25.5" customHeight="1">
      <c r="A69" s="8" t="s">
        <v>33</v>
      </c>
      <c r="B69" s="3" t="s">
        <v>34</v>
      </c>
      <c r="C69" s="6">
        <v>6</v>
      </c>
      <c r="D69" s="8" t="s">
        <v>35</v>
      </c>
      <c r="E69" s="3" t="s">
        <v>36</v>
      </c>
      <c r="F69" s="3" t="s">
        <v>37</v>
      </c>
      <c r="G69" s="3"/>
      <c r="H69" s="6"/>
      <c r="I69" s="8" t="s">
        <v>36</v>
      </c>
      <c r="J69" s="9" t="s">
        <v>37</v>
      </c>
      <c r="K69" s="174"/>
      <c r="L69" s="55"/>
      <c r="M69" s="55"/>
      <c r="N69" s="55"/>
      <c r="O69" s="96"/>
      <c r="P69" s="104">
        <f t="shared" si="4"/>
        <v>0</v>
      </c>
      <c r="Q69" s="272">
        <f t="shared" si="5"/>
        <v>0</v>
      </c>
      <c r="R69" s="135"/>
      <c r="S69" s="102"/>
    </row>
    <row r="70" spans="1:19" s="79" customFormat="1" ht="25.5" customHeight="1">
      <c r="A70" s="10" t="s">
        <v>43</v>
      </c>
      <c r="B70" s="7" t="s">
        <v>44</v>
      </c>
      <c r="C70" s="12">
        <v>6</v>
      </c>
      <c r="D70" s="10" t="s">
        <v>9</v>
      </c>
      <c r="E70" s="7" t="s">
        <v>10</v>
      </c>
      <c r="F70" s="7" t="s">
        <v>11</v>
      </c>
      <c r="G70" s="7"/>
      <c r="H70" s="12"/>
      <c r="I70" s="10" t="s">
        <v>45</v>
      </c>
      <c r="J70" s="11" t="s">
        <v>46</v>
      </c>
      <c r="K70" s="174"/>
      <c r="L70" s="55"/>
      <c r="M70" s="55"/>
      <c r="N70" s="55"/>
      <c r="O70" s="96"/>
      <c r="P70" s="104">
        <f t="shared" si="4"/>
        <v>0</v>
      </c>
      <c r="Q70" s="272">
        <f t="shared" si="5"/>
        <v>0</v>
      </c>
      <c r="R70" s="135"/>
      <c r="S70" s="102"/>
    </row>
    <row r="71" spans="1:19" s="79" customFormat="1" ht="25.5" customHeight="1">
      <c r="A71" s="8" t="s">
        <v>53</v>
      </c>
      <c r="B71" s="3" t="s">
        <v>167</v>
      </c>
      <c r="C71" s="6">
        <v>6</v>
      </c>
      <c r="D71" s="8" t="s">
        <v>154</v>
      </c>
      <c r="E71" s="3" t="s">
        <v>168</v>
      </c>
      <c r="F71" s="3" t="s">
        <v>156</v>
      </c>
      <c r="G71" s="3"/>
      <c r="H71" s="6"/>
      <c r="I71" s="8" t="s">
        <v>168</v>
      </c>
      <c r="J71" s="9" t="s">
        <v>156</v>
      </c>
      <c r="K71" s="174"/>
      <c r="L71" s="55"/>
      <c r="M71" s="55"/>
      <c r="N71" s="55"/>
      <c r="O71" s="96"/>
      <c r="P71" s="104">
        <f t="shared" si="4"/>
        <v>0</v>
      </c>
      <c r="Q71" s="272">
        <f t="shared" si="5"/>
        <v>0</v>
      </c>
      <c r="R71" s="135"/>
      <c r="S71" s="102"/>
    </row>
    <row r="72" spans="1:19" s="79" customFormat="1" ht="25.5" customHeight="1">
      <c r="A72" s="8"/>
      <c r="B72" s="3"/>
      <c r="C72" s="6"/>
      <c r="D72" s="8"/>
      <c r="E72" s="3"/>
      <c r="F72" s="3"/>
      <c r="G72" s="3"/>
      <c r="H72" s="6"/>
      <c r="I72" s="8"/>
      <c r="J72" s="9"/>
      <c r="K72" s="174"/>
      <c r="L72" s="55"/>
      <c r="M72" s="55"/>
      <c r="N72" s="55"/>
      <c r="O72" s="96"/>
      <c r="P72" s="104">
        <f t="shared" si="4"/>
        <v>0</v>
      </c>
      <c r="Q72" s="272">
        <f t="shared" si="5"/>
        <v>0</v>
      </c>
      <c r="R72" s="135"/>
      <c r="S72" s="102"/>
    </row>
    <row r="73" spans="1:19" s="79" customFormat="1" ht="25.5" customHeight="1">
      <c r="A73" s="8"/>
      <c r="B73" s="3"/>
      <c r="C73" s="6"/>
      <c r="D73" s="8"/>
      <c r="E73" s="3"/>
      <c r="F73" s="3"/>
      <c r="G73" s="3"/>
      <c r="H73" s="6"/>
      <c r="I73" s="8"/>
      <c r="J73" s="9"/>
      <c r="K73" s="174"/>
      <c r="L73" s="55"/>
      <c r="M73" s="55"/>
      <c r="N73" s="55"/>
      <c r="O73" s="96"/>
      <c r="P73" s="104">
        <f t="shared" si="4"/>
        <v>0</v>
      </c>
      <c r="Q73" s="272">
        <f t="shared" si="5"/>
        <v>0</v>
      </c>
      <c r="R73" s="135"/>
      <c r="S73" s="102"/>
    </row>
    <row r="74" spans="1:19" s="79" customFormat="1" ht="25.5" customHeight="1">
      <c r="A74" s="8"/>
      <c r="B74" s="3"/>
      <c r="C74" s="6"/>
      <c r="D74" s="8"/>
      <c r="E74" s="3"/>
      <c r="F74" s="3"/>
      <c r="G74" s="3"/>
      <c r="H74" s="6"/>
      <c r="I74" s="8"/>
      <c r="J74" s="9"/>
      <c r="K74" s="174"/>
      <c r="L74" s="55"/>
      <c r="M74" s="55"/>
      <c r="N74" s="55"/>
      <c r="O74" s="96"/>
      <c r="P74" s="104">
        <f t="shared" si="4"/>
        <v>0</v>
      </c>
      <c r="Q74" s="272">
        <f t="shared" si="5"/>
        <v>0</v>
      </c>
      <c r="R74" s="135"/>
      <c r="S74" s="102"/>
    </row>
    <row r="75" spans="1:19" s="79" customFormat="1" ht="25.5" customHeight="1">
      <c r="A75" s="8"/>
      <c r="B75" s="3"/>
      <c r="C75" s="6"/>
      <c r="D75" s="8"/>
      <c r="E75" s="3"/>
      <c r="F75" s="3"/>
      <c r="G75" s="3"/>
      <c r="H75" s="6"/>
      <c r="I75" s="8"/>
      <c r="J75" s="9"/>
      <c r="K75" s="174"/>
      <c r="L75" s="55"/>
      <c r="M75" s="55"/>
      <c r="N75" s="55"/>
      <c r="O75" s="96"/>
      <c r="P75" s="104">
        <f t="shared" si="4"/>
        <v>0</v>
      </c>
      <c r="Q75" s="272">
        <f t="shared" si="5"/>
        <v>0</v>
      </c>
      <c r="R75" s="135"/>
      <c r="S75" s="102"/>
    </row>
    <row r="76" spans="1:19" s="79" customFormat="1" ht="25.5" customHeight="1" thickBot="1">
      <c r="A76" s="25"/>
      <c r="B76" s="26"/>
      <c r="C76" s="27"/>
      <c r="D76" s="25"/>
      <c r="E76" s="26"/>
      <c r="F76" s="26"/>
      <c r="G76" s="26"/>
      <c r="H76" s="27"/>
      <c r="I76" s="25"/>
      <c r="J76" s="176"/>
      <c r="K76" s="175"/>
      <c r="L76" s="57"/>
      <c r="M76" s="57"/>
      <c r="N76" s="57"/>
      <c r="O76" s="99"/>
      <c r="P76" s="220">
        <f t="shared" si="4"/>
        <v>0</v>
      </c>
      <c r="Q76" s="273">
        <f t="shared" si="5"/>
        <v>0</v>
      </c>
      <c r="R76" s="70"/>
      <c r="S76" s="48"/>
    </row>
    <row r="77" spans="1:19" s="79" customFormat="1" ht="11.25" customHeight="1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7"/>
      <c r="L77" s="47"/>
      <c r="M77" s="47"/>
      <c r="N77" s="47"/>
      <c r="O77" s="47"/>
      <c r="P77" s="75"/>
      <c r="Q77" s="105"/>
      <c r="R77" s="48"/>
      <c r="S77" s="48"/>
    </row>
  </sheetData>
  <sheetProtection/>
  <mergeCells count="11">
    <mergeCell ref="P43:R43"/>
    <mergeCell ref="P44:R44"/>
    <mergeCell ref="A46:R46"/>
    <mergeCell ref="A21:R21"/>
    <mergeCell ref="P40:R40"/>
    <mergeCell ref="P41:R41"/>
    <mergeCell ref="P42:R42"/>
    <mergeCell ref="A1:R1"/>
    <mergeCell ref="P17:R17"/>
    <mergeCell ref="P18:R18"/>
    <mergeCell ref="P19:R1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7"/>
  <sheetViews>
    <sheetView workbookViewId="0" topLeftCell="A1">
      <selection activeCell="L54" sqref="L54"/>
    </sheetView>
  </sheetViews>
  <sheetFormatPr defaultColWidth="9.140625" defaultRowHeight="12.75"/>
  <cols>
    <col min="1" max="1" width="7.7109375" style="1" customWidth="1"/>
    <col min="2" max="2" width="9.7109375" style="1" customWidth="1"/>
    <col min="3" max="3" width="4.140625" style="1" customWidth="1"/>
    <col min="4" max="4" width="12.421875" style="1" customWidth="1"/>
    <col min="5" max="5" width="8.28125" style="1" customWidth="1"/>
    <col min="6" max="6" width="8.421875" style="1" customWidth="1"/>
    <col min="7" max="7" width="8.57421875" style="1" customWidth="1"/>
    <col min="8" max="8" width="8.140625" style="1" customWidth="1"/>
    <col min="9" max="9" width="9.140625" style="1" customWidth="1"/>
    <col min="10" max="10" width="8.421875" style="1" customWidth="1"/>
    <col min="11" max="15" width="4.00390625" style="1" customWidth="1"/>
    <col min="16" max="16" width="10.28125" style="2" customWidth="1"/>
    <col min="17" max="17" width="9.57421875" style="2" customWidth="1"/>
    <col min="18" max="18" width="10.00390625" style="2" customWidth="1"/>
    <col min="19" max="19" width="10.8515625" style="2" customWidth="1"/>
    <col min="20" max="16384" width="9.140625" style="1" customWidth="1"/>
  </cols>
  <sheetData>
    <row r="1" spans="1:21" ht="38.25" customHeight="1" thickBot="1">
      <c r="A1" s="304" t="s">
        <v>144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9"/>
      <c r="S1" s="78"/>
      <c r="T1" s="78"/>
      <c r="U1" s="79"/>
    </row>
    <row r="2" spans="1:19" ht="51" customHeight="1" thickBot="1">
      <c r="A2" s="154" t="s">
        <v>0</v>
      </c>
      <c r="B2" s="155" t="s">
        <v>1</v>
      </c>
      <c r="C2" s="156" t="s">
        <v>32</v>
      </c>
      <c r="D2" s="152" t="s">
        <v>2</v>
      </c>
      <c r="E2" s="157" t="s">
        <v>3</v>
      </c>
      <c r="F2" s="157" t="s">
        <v>4</v>
      </c>
      <c r="G2" s="157" t="s">
        <v>5</v>
      </c>
      <c r="H2" s="158" t="s">
        <v>6</v>
      </c>
      <c r="I2" s="152" t="s">
        <v>7</v>
      </c>
      <c r="J2" s="153" t="s">
        <v>8</v>
      </c>
      <c r="K2" s="217" t="s">
        <v>98</v>
      </c>
      <c r="L2" s="217" t="s">
        <v>99</v>
      </c>
      <c r="M2" s="217" t="s">
        <v>100</v>
      </c>
      <c r="N2" s="217" t="s">
        <v>101</v>
      </c>
      <c r="O2" s="159" t="s">
        <v>102</v>
      </c>
      <c r="P2" s="160" t="s">
        <v>103</v>
      </c>
      <c r="Q2" s="161" t="s">
        <v>125</v>
      </c>
      <c r="R2" s="133" t="s">
        <v>105</v>
      </c>
      <c r="S2" s="37"/>
    </row>
    <row r="3" spans="1:19" ht="25.5" customHeight="1">
      <c r="A3" s="50" t="s">
        <v>22</v>
      </c>
      <c r="B3" s="51" t="s">
        <v>23</v>
      </c>
      <c r="C3" s="52">
        <v>4</v>
      </c>
      <c r="D3" s="50" t="s">
        <v>24</v>
      </c>
      <c r="E3" s="51" t="s">
        <v>25</v>
      </c>
      <c r="F3" s="51" t="s">
        <v>26</v>
      </c>
      <c r="G3" s="51" t="s">
        <v>14</v>
      </c>
      <c r="H3" s="52" t="s">
        <v>15</v>
      </c>
      <c r="I3" s="50" t="s">
        <v>27</v>
      </c>
      <c r="J3" s="80" t="s">
        <v>23</v>
      </c>
      <c r="K3" s="100"/>
      <c r="L3" s="53"/>
      <c r="M3" s="53"/>
      <c r="N3" s="53"/>
      <c r="O3" s="136"/>
      <c r="P3" s="81">
        <f aca="true" t="shared" si="0" ref="P3:P16">SUM(K3:N3)</f>
        <v>0</v>
      </c>
      <c r="Q3" s="82">
        <f aca="true" t="shared" si="1" ref="Q3:Q16">P3*100/200/100</f>
        <v>0</v>
      </c>
      <c r="R3" s="138"/>
      <c r="S3" s="84"/>
    </row>
    <row r="4" spans="1:19" ht="25.5" customHeight="1">
      <c r="A4" s="10" t="s">
        <v>21</v>
      </c>
      <c r="B4" s="7" t="s">
        <v>50</v>
      </c>
      <c r="C4" s="12">
        <v>5</v>
      </c>
      <c r="D4" s="10" t="s">
        <v>55</v>
      </c>
      <c r="E4" s="7" t="s">
        <v>10</v>
      </c>
      <c r="F4" s="7" t="s">
        <v>11</v>
      </c>
      <c r="G4" s="254"/>
      <c r="H4" s="12" t="s">
        <v>30</v>
      </c>
      <c r="I4" s="10" t="s">
        <v>20</v>
      </c>
      <c r="J4" s="11" t="s">
        <v>17</v>
      </c>
      <c r="K4" s="103"/>
      <c r="L4" s="55"/>
      <c r="M4" s="55"/>
      <c r="N4" s="55"/>
      <c r="O4" s="137"/>
      <c r="P4" s="85">
        <f t="shared" si="0"/>
        <v>0</v>
      </c>
      <c r="Q4" s="86">
        <f t="shared" si="1"/>
        <v>0</v>
      </c>
      <c r="R4" s="139"/>
      <c r="S4" s="84"/>
    </row>
    <row r="5" spans="1:19" ht="25.5" customHeight="1">
      <c r="A5" s="10" t="s">
        <v>47</v>
      </c>
      <c r="B5" s="7" t="s">
        <v>48</v>
      </c>
      <c r="C5" s="12">
        <v>5</v>
      </c>
      <c r="D5" s="10" t="s">
        <v>9</v>
      </c>
      <c r="E5" s="7" t="s">
        <v>10</v>
      </c>
      <c r="F5" s="7" t="s">
        <v>11</v>
      </c>
      <c r="G5" s="7" t="s">
        <v>29</v>
      </c>
      <c r="H5" s="12" t="s">
        <v>30</v>
      </c>
      <c r="I5" s="10" t="s">
        <v>51</v>
      </c>
      <c r="J5" s="11" t="s">
        <v>52</v>
      </c>
      <c r="K5" s="103"/>
      <c r="L5" s="55"/>
      <c r="M5" s="55"/>
      <c r="N5" s="55"/>
      <c r="O5" s="137"/>
      <c r="P5" s="85">
        <f t="shared" si="0"/>
        <v>0</v>
      </c>
      <c r="Q5" s="86">
        <f t="shared" si="1"/>
        <v>0</v>
      </c>
      <c r="R5" s="139"/>
      <c r="S5" s="84"/>
    </row>
    <row r="6" spans="1:19" ht="25.5" customHeight="1">
      <c r="A6" s="8" t="s">
        <v>53</v>
      </c>
      <c r="B6" s="3" t="s">
        <v>109</v>
      </c>
      <c r="C6" s="6">
        <v>5</v>
      </c>
      <c r="D6" s="8" t="s">
        <v>59</v>
      </c>
      <c r="E6" s="3" t="s">
        <v>60</v>
      </c>
      <c r="F6" s="3" t="s">
        <v>61</v>
      </c>
      <c r="G6" s="3"/>
      <c r="H6" s="6"/>
      <c r="I6" s="8" t="s">
        <v>60</v>
      </c>
      <c r="J6" s="9" t="s">
        <v>61</v>
      </c>
      <c r="K6" s="103"/>
      <c r="L6" s="55"/>
      <c r="M6" s="55"/>
      <c r="N6" s="55"/>
      <c r="O6" s="137"/>
      <c r="P6" s="85">
        <f t="shared" si="0"/>
        <v>0</v>
      </c>
      <c r="Q6" s="86">
        <f t="shared" si="1"/>
        <v>0</v>
      </c>
      <c r="R6" s="139"/>
      <c r="S6" s="84"/>
    </row>
    <row r="7" spans="1:19" ht="25.5" customHeight="1">
      <c r="A7" s="10" t="s">
        <v>49</v>
      </c>
      <c r="B7" s="7" t="s">
        <v>79</v>
      </c>
      <c r="C7" s="12">
        <v>5</v>
      </c>
      <c r="D7" s="10" t="s">
        <v>28</v>
      </c>
      <c r="E7" s="7" t="s">
        <v>29</v>
      </c>
      <c r="F7" s="7" t="s">
        <v>30</v>
      </c>
      <c r="G7" s="7"/>
      <c r="H7" s="12"/>
      <c r="I7" s="10" t="s">
        <v>29</v>
      </c>
      <c r="J7" s="11" t="s">
        <v>30</v>
      </c>
      <c r="K7" s="103"/>
      <c r="L7" s="55"/>
      <c r="M7" s="55"/>
      <c r="N7" s="55"/>
      <c r="O7" s="137"/>
      <c r="P7" s="85">
        <f t="shared" si="0"/>
        <v>0</v>
      </c>
      <c r="Q7" s="86">
        <f t="shared" si="1"/>
        <v>0</v>
      </c>
      <c r="R7" s="139"/>
      <c r="S7" s="84"/>
    </row>
    <row r="8" spans="1:19" ht="25.5" customHeight="1">
      <c r="A8" s="10" t="s">
        <v>75</v>
      </c>
      <c r="B8" s="7" t="s">
        <v>76</v>
      </c>
      <c r="C8" s="12">
        <v>5</v>
      </c>
      <c r="D8" s="10" t="s">
        <v>55</v>
      </c>
      <c r="E8" s="7" t="s">
        <v>18</v>
      </c>
      <c r="F8" s="7" t="s">
        <v>19</v>
      </c>
      <c r="G8" s="7" t="s">
        <v>14</v>
      </c>
      <c r="H8" s="12" t="s">
        <v>15</v>
      </c>
      <c r="I8" s="10" t="s">
        <v>20</v>
      </c>
      <c r="J8" s="11" t="s">
        <v>17</v>
      </c>
      <c r="K8" s="103"/>
      <c r="L8" s="55"/>
      <c r="M8" s="55"/>
      <c r="N8" s="55"/>
      <c r="O8" s="137"/>
      <c r="P8" s="85">
        <f t="shared" si="0"/>
        <v>0</v>
      </c>
      <c r="Q8" s="86">
        <f t="shared" si="1"/>
        <v>0</v>
      </c>
      <c r="R8" s="139"/>
      <c r="S8" s="84"/>
    </row>
    <row r="9" spans="1:19" ht="25.5" customHeight="1">
      <c r="A9" s="10" t="s">
        <v>49</v>
      </c>
      <c r="B9" s="7" t="s">
        <v>74</v>
      </c>
      <c r="C9" s="12">
        <v>5</v>
      </c>
      <c r="D9" s="10" t="s">
        <v>9</v>
      </c>
      <c r="E9" s="7" t="s">
        <v>10</v>
      </c>
      <c r="F9" s="7" t="s">
        <v>11</v>
      </c>
      <c r="G9" s="7"/>
      <c r="H9" s="12"/>
      <c r="I9" s="10" t="s">
        <v>51</v>
      </c>
      <c r="J9" s="11" t="s">
        <v>52</v>
      </c>
      <c r="K9" s="103"/>
      <c r="L9" s="55"/>
      <c r="M9" s="55"/>
      <c r="N9" s="55"/>
      <c r="O9" s="137"/>
      <c r="P9" s="85">
        <f t="shared" si="0"/>
        <v>0</v>
      </c>
      <c r="Q9" s="86">
        <f t="shared" si="1"/>
        <v>0</v>
      </c>
      <c r="R9" s="139"/>
      <c r="S9" s="84"/>
    </row>
    <row r="10" spans="1:19" ht="25.5" customHeight="1">
      <c r="A10" s="10" t="s">
        <v>56</v>
      </c>
      <c r="B10" s="7" t="s">
        <v>30</v>
      </c>
      <c r="C10" s="12">
        <v>5</v>
      </c>
      <c r="D10" s="10" t="s">
        <v>28</v>
      </c>
      <c r="E10" s="7" t="s">
        <v>29</v>
      </c>
      <c r="F10" s="7" t="s">
        <v>30</v>
      </c>
      <c r="G10" s="7"/>
      <c r="H10" s="12"/>
      <c r="I10" s="10" t="s">
        <v>29</v>
      </c>
      <c r="J10" s="11" t="s">
        <v>30</v>
      </c>
      <c r="K10" s="103"/>
      <c r="L10" s="55"/>
      <c r="M10" s="55"/>
      <c r="N10" s="55"/>
      <c r="O10" s="137"/>
      <c r="P10" s="85">
        <f t="shared" si="0"/>
        <v>0</v>
      </c>
      <c r="Q10" s="86">
        <f t="shared" si="1"/>
        <v>0</v>
      </c>
      <c r="R10" s="139"/>
      <c r="S10" s="84"/>
    </row>
    <row r="11" spans="1:19" ht="25.5" customHeight="1">
      <c r="A11" s="10" t="s">
        <v>63</v>
      </c>
      <c r="B11" s="7" t="s">
        <v>64</v>
      </c>
      <c r="C11" s="12">
        <v>5</v>
      </c>
      <c r="D11" s="10" t="s">
        <v>80</v>
      </c>
      <c r="E11" s="7" t="s">
        <v>10</v>
      </c>
      <c r="F11" s="7" t="s">
        <v>11</v>
      </c>
      <c r="G11" s="7"/>
      <c r="H11" s="12"/>
      <c r="I11" s="10" t="s">
        <v>63</v>
      </c>
      <c r="J11" s="11" t="s">
        <v>64</v>
      </c>
      <c r="K11" s="103"/>
      <c r="L11" s="55"/>
      <c r="M11" s="55"/>
      <c r="N11" s="55"/>
      <c r="O11" s="137"/>
      <c r="P11" s="85">
        <f t="shared" si="0"/>
        <v>0</v>
      </c>
      <c r="Q11" s="86">
        <f t="shared" si="1"/>
        <v>0</v>
      </c>
      <c r="R11" s="139"/>
      <c r="S11" s="84"/>
    </row>
    <row r="12" spans="1:19" ht="25.5" customHeight="1">
      <c r="A12" s="8" t="s">
        <v>72</v>
      </c>
      <c r="B12" s="3" t="s">
        <v>73</v>
      </c>
      <c r="C12" s="6">
        <v>5</v>
      </c>
      <c r="D12" s="8" t="s">
        <v>16</v>
      </c>
      <c r="E12" s="3" t="s">
        <v>10</v>
      </c>
      <c r="F12" s="3" t="s">
        <v>11</v>
      </c>
      <c r="G12" s="3"/>
      <c r="H12" s="6"/>
      <c r="I12" s="8" t="s">
        <v>10</v>
      </c>
      <c r="J12" s="9" t="s">
        <v>11</v>
      </c>
      <c r="K12" s="103"/>
      <c r="L12" s="55"/>
      <c r="M12" s="55"/>
      <c r="N12" s="55"/>
      <c r="O12" s="137"/>
      <c r="P12" s="85">
        <f t="shared" si="0"/>
        <v>0</v>
      </c>
      <c r="Q12" s="86">
        <f t="shared" si="1"/>
        <v>0</v>
      </c>
      <c r="R12" s="139"/>
      <c r="S12" s="84"/>
    </row>
    <row r="13" spans="1:19" ht="25.5" customHeight="1">
      <c r="A13" s="8" t="s">
        <v>25</v>
      </c>
      <c r="B13" s="3" t="s">
        <v>71</v>
      </c>
      <c r="C13" s="6">
        <v>5</v>
      </c>
      <c r="D13" s="8" t="s">
        <v>16</v>
      </c>
      <c r="E13" s="3" t="s">
        <v>10</v>
      </c>
      <c r="F13" s="3" t="s">
        <v>11</v>
      </c>
      <c r="G13" s="3"/>
      <c r="H13" s="6"/>
      <c r="I13" s="8" t="s">
        <v>10</v>
      </c>
      <c r="J13" s="9" t="s">
        <v>11</v>
      </c>
      <c r="K13" s="103"/>
      <c r="L13" s="55"/>
      <c r="M13" s="55"/>
      <c r="N13" s="55"/>
      <c r="O13" s="137"/>
      <c r="P13" s="85">
        <f t="shared" si="0"/>
        <v>0</v>
      </c>
      <c r="Q13" s="86">
        <f t="shared" si="1"/>
        <v>0</v>
      </c>
      <c r="R13" s="139"/>
      <c r="S13" s="84"/>
    </row>
    <row r="14" spans="1:19" ht="25.5" customHeight="1">
      <c r="A14" s="13"/>
      <c r="B14" s="4"/>
      <c r="C14" s="5"/>
      <c r="D14" s="8"/>
      <c r="E14" s="3"/>
      <c r="F14" s="3"/>
      <c r="G14" s="3"/>
      <c r="H14" s="6"/>
      <c r="I14" s="8"/>
      <c r="J14" s="9"/>
      <c r="K14" s="87"/>
      <c r="L14" s="88"/>
      <c r="M14" s="88"/>
      <c r="N14" s="88"/>
      <c r="O14" s="118"/>
      <c r="P14" s="85">
        <f t="shared" si="0"/>
        <v>0</v>
      </c>
      <c r="Q14" s="86">
        <f t="shared" si="1"/>
        <v>0</v>
      </c>
      <c r="R14" s="45"/>
      <c r="S14" s="84"/>
    </row>
    <row r="15" spans="1:19" ht="25.5" customHeight="1">
      <c r="A15" s="13"/>
      <c r="B15" s="4"/>
      <c r="C15" s="5"/>
      <c r="D15" s="8"/>
      <c r="E15" s="3"/>
      <c r="F15" s="3"/>
      <c r="G15" s="3"/>
      <c r="H15" s="6"/>
      <c r="I15" s="8"/>
      <c r="J15" s="9"/>
      <c r="K15" s="87"/>
      <c r="L15" s="88"/>
      <c r="M15" s="88"/>
      <c r="N15" s="88"/>
      <c r="O15" s="118"/>
      <c r="P15" s="85">
        <f t="shared" si="0"/>
        <v>0</v>
      </c>
      <c r="Q15" s="86">
        <f t="shared" si="1"/>
        <v>0</v>
      </c>
      <c r="R15" s="109"/>
      <c r="S15" s="84"/>
    </row>
    <row r="16" spans="1:19" ht="25.5" customHeight="1">
      <c r="A16" s="205"/>
      <c r="B16" s="206"/>
      <c r="C16" s="207"/>
      <c r="D16" s="8"/>
      <c r="E16" s="3"/>
      <c r="F16" s="3"/>
      <c r="G16" s="3"/>
      <c r="H16" s="6"/>
      <c r="I16" s="8"/>
      <c r="J16" s="9"/>
      <c r="K16" s="208"/>
      <c r="L16" s="209"/>
      <c r="M16" s="209"/>
      <c r="N16" s="209"/>
      <c r="O16" s="210"/>
      <c r="P16" s="85">
        <f t="shared" si="0"/>
        <v>0</v>
      </c>
      <c r="Q16" s="86">
        <f t="shared" si="1"/>
        <v>0</v>
      </c>
      <c r="R16" s="45"/>
      <c r="S16" s="84"/>
    </row>
    <row r="17" spans="1:19" ht="25.5" customHeight="1" thickBot="1">
      <c r="A17" s="110" t="s">
        <v>31</v>
      </c>
      <c r="B17" s="111" t="s">
        <v>78</v>
      </c>
      <c r="C17" s="112">
        <v>5</v>
      </c>
      <c r="D17" s="113" t="s">
        <v>16</v>
      </c>
      <c r="E17" s="111" t="s">
        <v>10</v>
      </c>
      <c r="F17" s="111" t="s">
        <v>11</v>
      </c>
      <c r="G17" s="111"/>
      <c r="H17" s="114"/>
      <c r="I17" s="110" t="s">
        <v>10</v>
      </c>
      <c r="J17" s="112" t="s">
        <v>11</v>
      </c>
      <c r="K17" s="115"/>
      <c r="L17" s="116"/>
      <c r="M17" s="116"/>
      <c r="N17" s="116"/>
      <c r="O17" s="117"/>
      <c r="P17" s="320"/>
      <c r="Q17" s="321"/>
      <c r="R17" s="322"/>
      <c r="S17" s="84"/>
    </row>
    <row r="18" spans="1:19" ht="25.5" customHeight="1" thickBot="1">
      <c r="A18" s="15" t="s">
        <v>81</v>
      </c>
      <c r="B18" s="16" t="s">
        <v>82</v>
      </c>
      <c r="C18" s="17">
        <v>5</v>
      </c>
      <c r="D18" s="18" t="s">
        <v>59</v>
      </c>
      <c r="E18" s="16" t="s">
        <v>60</v>
      </c>
      <c r="F18" s="16" t="s">
        <v>61</v>
      </c>
      <c r="G18" s="16"/>
      <c r="H18" s="19"/>
      <c r="I18" s="15" t="s">
        <v>60</v>
      </c>
      <c r="J18" s="17" t="s">
        <v>61</v>
      </c>
      <c r="K18" s="106"/>
      <c r="L18" s="107"/>
      <c r="M18" s="107"/>
      <c r="N18" s="107"/>
      <c r="O18" s="108"/>
      <c r="P18" s="320"/>
      <c r="Q18" s="321"/>
      <c r="R18" s="322"/>
      <c r="S18" s="84"/>
    </row>
    <row r="19" spans="1:19" ht="25.5" customHeight="1" thickBot="1">
      <c r="A19" s="211" t="s">
        <v>83</v>
      </c>
      <c r="B19" s="213" t="s">
        <v>84</v>
      </c>
      <c r="C19" s="212">
        <v>5</v>
      </c>
      <c r="D19" s="214" t="s">
        <v>59</v>
      </c>
      <c r="E19" s="213" t="s">
        <v>60</v>
      </c>
      <c r="F19" s="213" t="s">
        <v>61</v>
      </c>
      <c r="G19" s="213"/>
      <c r="H19" s="215"/>
      <c r="I19" s="211" t="s">
        <v>60</v>
      </c>
      <c r="J19" s="212" t="s">
        <v>61</v>
      </c>
      <c r="K19" s="89"/>
      <c r="L19" s="65"/>
      <c r="M19" s="65"/>
      <c r="N19" s="65"/>
      <c r="O19" s="66"/>
      <c r="P19" s="320"/>
      <c r="Q19" s="321"/>
      <c r="R19" s="322"/>
      <c r="S19" s="48"/>
    </row>
    <row r="20" spans="1:19" s="90" customFormat="1" ht="12.75" customHeight="1" thickBo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7"/>
      <c r="L20" s="47"/>
      <c r="M20" s="47"/>
      <c r="N20" s="47"/>
      <c r="O20" s="47"/>
      <c r="P20" s="48"/>
      <c r="Q20" s="48"/>
      <c r="R20" s="48"/>
      <c r="S20" s="48"/>
    </row>
    <row r="21" spans="1:20" s="79" customFormat="1" ht="39.75" customHeight="1" thickBot="1">
      <c r="A21" s="304" t="s">
        <v>145</v>
      </c>
      <c r="B21" s="318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9"/>
      <c r="S21" s="91"/>
      <c r="T21" s="91"/>
    </row>
    <row r="22" spans="1:19" ht="51" customHeight="1" thickBot="1">
      <c r="A22" s="154" t="s">
        <v>0</v>
      </c>
      <c r="B22" s="155" t="s">
        <v>1</v>
      </c>
      <c r="C22" s="162" t="s">
        <v>32</v>
      </c>
      <c r="D22" s="163" t="s">
        <v>2</v>
      </c>
      <c r="E22" s="155" t="s">
        <v>3</v>
      </c>
      <c r="F22" s="155" t="s">
        <v>4</v>
      </c>
      <c r="G22" s="155" t="s">
        <v>5</v>
      </c>
      <c r="H22" s="156" t="s">
        <v>6</v>
      </c>
      <c r="I22" s="154" t="s">
        <v>7</v>
      </c>
      <c r="J22" s="172" t="s">
        <v>8</v>
      </c>
      <c r="K22" s="159" t="s">
        <v>98</v>
      </c>
      <c r="L22" s="217" t="s">
        <v>99</v>
      </c>
      <c r="M22" s="217" t="s">
        <v>100</v>
      </c>
      <c r="N22" s="217" t="s">
        <v>101</v>
      </c>
      <c r="O22" s="217" t="s">
        <v>102</v>
      </c>
      <c r="P22" s="160" t="s">
        <v>103</v>
      </c>
      <c r="Q22" s="161" t="s">
        <v>125</v>
      </c>
      <c r="R22" s="92" t="s">
        <v>105</v>
      </c>
      <c r="S22" s="37"/>
    </row>
    <row r="23" spans="1:19" ht="25.5" customHeight="1">
      <c r="A23" s="50" t="s">
        <v>108</v>
      </c>
      <c r="B23" s="51" t="s">
        <v>107</v>
      </c>
      <c r="C23" s="52">
        <v>6</v>
      </c>
      <c r="D23" s="50" t="s">
        <v>59</v>
      </c>
      <c r="E23" s="51" t="s">
        <v>60</v>
      </c>
      <c r="F23" s="51" t="s">
        <v>61</v>
      </c>
      <c r="G23" s="51"/>
      <c r="H23" s="52"/>
      <c r="I23" s="50" t="s">
        <v>60</v>
      </c>
      <c r="J23" s="80" t="s">
        <v>61</v>
      </c>
      <c r="K23" s="169"/>
      <c r="L23" s="53"/>
      <c r="M23" s="53"/>
      <c r="N23" s="53"/>
      <c r="O23" s="128"/>
      <c r="P23" s="125">
        <f aca="true" t="shared" si="2" ref="P23:P39">SUM(L23:O23)</f>
        <v>0</v>
      </c>
      <c r="Q23" s="94">
        <f aca="true" t="shared" si="3" ref="Q23:Q39">P23*100/280/100</f>
        <v>0</v>
      </c>
      <c r="R23" s="140"/>
      <c r="S23" s="84"/>
    </row>
    <row r="24" spans="1:19" ht="25.5" customHeight="1">
      <c r="A24" s="10" t="s">
        <v>57</v>
      </c>
      <c r="B24" s="7" t="s">
        <v>58</v>
      </c>
      <c r="C24" s="12">
        <v>6</v>
      </c>
      <c r="D24" s="10" t="s">
        <v>28</v>
      </c>
      <c r="E24" s="7" t="s">
        <v>29</v>
      </c>
      <c r="F24" s="7" t="s">
        <v>30</v>
      </c>
      <c r="G24" s="7"/>
      <c r="H24" s="12"/>
      <c r="I24" s="10" t="s">
        <v>29</v>
      </c>
      <c r="J24" s="11" t="s">
        <v>30</v>
      </c>
      <c r="K24" s="170"/>
      <c r="L24" s="55"/>
      <c r="M24" s="55"/>
      <c r="N24" s="55"/>
      <c r="O24" s="129"/>
      <c r="P24" s="130">
        <f t="shared" si="2"/>
        <v>0</v>
      </c>
      <c r="Q24" s="97">
        <f t="shared" si="3"/>
        <v>0</v>
      </c>
      <c r="R24" s="141"/>
      <c r="S24" s="84"/>
    </row>
    <row r="25" spans="1:19" ht="25.5" customHeight="1">
      <c r="A25" s="8" t="s">
        <v>65</v>
      </c>
      <c r="B25" s="3" t="s">
        <v>85</v>
      </c>
      <c r="C25" s="6">
        <v>6</v>
      </c>
      <c r="D25" s="8" t="s">
        <v>59</v>
      </c>
      <c r="E25" s="3" t="s">
        <v>60</v>
      </c>
      <c r="F25" s="3" t="s">
        <v>61</v>
      </c>
      <c r="G25" s="3"/>
      <c r="H25" s="6"/>
      <c r="I25" s="8" t="s">
        <v>60</v>
      </c>
      <c r="J25" s="9" t="s">
        <v>61</v>
      </c>
      <c r="K25" s="170"/>
      <c r="L25" s="55"/>
      <c r="M25" s="55"/>
      <c r="N25" s="55"/>
      <c r="O25" s="129"/>
      <c r="P25" s="130">
        <f t="shared" si="2"/>
        <v>0</v>
      </c>
      <c r="Q25" s="97">
        <f t="shared" si="3"/>
        <v>0</v>
      </c>
      <c r="R25" s="141"/>
      <c r="S25" s="84"/>
    </row>
    <row r="26" spans="1:19" ht="25.5" customHeight="1">
      <c r="A26" s="8" t="s">
        <v>62</v>
      </c>
      <c r="B26" s="3" t="s">
        <v>96</v>
      </c>
      <c r="C26" s="6">
        <v>6</v>
      </c>
      <c r="D26" s="8" t="s">
        <v>97</v>
      </c>
      <c r="E26" s="3" t="s">
        <v>12</v>
      </c>
      <c r="F26" s="3" t="s">
        <v>13</v>
      </c>
      <c r="G26" s="3"/>
      <c r="H26" s="6"/>
      <c r="I26" s="8" t="s">
        <v>62</v>
      </c>
      <c r="J26" s="9" t="s">
        <v>96</v>
      </c>
      <c r="K26" s="170"/>
      <c r="L26" s="55"/>
      <c r="M26" s="55"/>
      <c r="N26" s="55"/>
      <c r="O26" s="129"/>
      <c r="P26" s="130">
        <f t="shared" si="2"/>
        <v>0</v>
      </c>
      <c r="Q26" s="97">
        <f t="shared" si="3"/>
        <v>0</v>
      </c>
      <c r="R26" s="141"/>
      <c r="S26" s="84"/>
    </row>
    <row r="27" spans="1:19" ht="25.5" customHeight="1">
      <c r="A27" s="8" t="s">
        <v>91</v>
      </c>
      <c r="B27" s="3" t="s">
        <v>92</v>
      </c>
      <c r="C27" s="6">
        <v>6</v>
      </c>
      <c r="D27" s="8" t="s">
        <v>59</v>
      </c>
      <c r="E27" s="3" t="s">
        <v>60</v>
      </c>
      <c r="F27" s="3" t="s">
        <v>61</v>
      </c>
      <c r="G27" s="3"/>
      <c r="H27" s="6"/>
      <c r="I27" s="8" t="s">
        <v>60</v>
      </c>
      <c r="J27" s="9" t="s">
        <v>61</v>
      </c>
      <c r="K27" s="170"/>
      <c r="L27" s="55"/>
      <c r="M27" s="55"/>
      <c r="N27" s="55"/>
      <c r="O27" s="129"/>
      <c r="P27" s="130">
        <f t="shared" si="2"/>
        <v>0</v>
      </c>
      <c r="Q27" s="97">
        <f t="shared" si="3"/>
        <v>0</v>
      </c>
      <c r="R27" s="141"/>
      <c r="S27" s="84"/>
    </row>
    <row r="28" spans="1:19" ht="25.5" customHeight="1">
      <c r="A28" s="8" t="s">
        <v>93</v>
      </c>
      <c r="B28" s="3" t="s">
        <v>94</v>
      </c>
      <c r="C28" s="6">
        <v>6</v>
      </c>
      <c r="D28" s="8" t="s">
        <v>59</v>
      </c>
      <c r="E28" s="3" t="s">
        <v>60</v>
      </c>
      <c r="F28" s="3" t="s">
        <v>61</v>
      </c>
      <c r="G28" s="3"/>
      <c r="H28" s="6"/>
      <c r="I28" s="8" t="s">
        <v>60</v>
      </c>
      <c r="J28" s="9" t="s">
        <v>61</v>
      </c>
      <c r="K28" s="170"/>
      <c r="L28" s="55"/>
      <c r="M28" s="55"/>
      <c r="N28" s="55"/>
      <c r="O28" s="129"/>
      <c r="P28" s="130">
        <f t="shared" si="2"/>
        <v>0</v>
      </c>
      <c r="Q28" s="97">
        <f t="shared" si="3"/>
        <v>0</v>
      </c>
      <c r="R28" s="141"/>
      <c r="S28" s="84"/>
    </row>
    <row r="29" spans="1:19" ht="25.5" customHeight="1">
      <c r="A29" s="8" t="s">
        <v>42</v>
      </c>
      <c r="B29" s="3" t="s">
        <v>95</v>
      </c>
      <c r="C29" s="6">
        <v>6</v>
      </c>
      <c r="D29" s="8" t="s">
        <v>59</v>
      </c>
      <c r="E29" s="3" t="s">
        <v>60</v>
      </c>
      <c r="F29" s="3" t="s">
        <v>61</v>
      </c>
      <c r="G29" s="3"/>
      <c r="H29" s="6"/>
      <c r="I29" s="8" t="s">
        <v>60</v>
      </c>
      <c r="J29" s="9" t="s">
        <v>61</v>
      </c>
      <c r="K29" s="170"/>
      <c r="L29" s="55"/>
      <c r="M29" s="55"/>
      <c r="N29" s="55"/>
      <c r="O29" s="129"/>
      <c r="P29" s="130">
        <f t="shared" si="2"/>
        <v>0</v>
      </c>
      <c r="Q29" s="97">
        <f t="shared" si="3"/>
        <v>0</v>
      </c>
      <c r="R29" s="141"/>
      <c r="S29" s="84"/>
    </row>
    <row r="30" spans="1:19" ht="25.5" customHeight="1">
      <c r="A30" s="8" t="s">
        <v>38</v>
      </c>
      <c r="B30" s="3" t="s">
        <v>39</v>
      </c>
      <c r="C30" s="6">
        <v>6</v>
      </c>
      <c r="D30" s="8" t="s">
        <v>35</v>
      </c>
      <c r="E30" s="3" t="s">
        <v>36</v>
      </c>
      <c r="F30" s="3" t="s">
        <v>37</v>
      </c>
      <c r="G30" s="3"/>
      <c r="H30" s="6"/>
      <c r="I30" s="8" t="s">
        <v>36</v>
      </c>
      <c r="J30" s="9" t="s">
        <v>37</v>
      </c>
      <c r="K30" s="170"/>
      <c r="L30" s="55"/>
      <c r="M30" s="55"/>
      <c r="N30" s="55"/>
      <c r="O30" s="129"/>
      <c r="P30" s="130">
        <f t="shared" si="2"/>
        <v>0</v>
      </c>
      <c r="Q30" s="97">
        <f t="shared" si="3"/>
        <v>0</v>
      </c>
      <c r="R30" s="141"/>
      <c r="S30" s="84"/>
    </row>
    <row r="31" spans="1:19" ht="25.5" customHeight="1">
      <c r="A31" s="10" t="s">
        <v>40</v>
      </c>
      <c r="B31" s="7" t="s">
        <v>41</v>
      </c>
      <c r="C31" s="12">
        <v>6</v>
      </c>
      <c r="D31" s="10" t="s">
        <v>16</v>
      </c>
      <c r="E31" s="7" t="s">
        <v>10</v>
      </c>
      <c r="F31" s="7" t="s">
        <v>11</v>
      </c>
      <c r="G31" s="7"/>
      <c r="H31" s="12"/>
      <c r="I31" s="10" t="s">
        <v>10</v>
      </c>
      <c r="J31" s="11" t="s">
        <v>11</v>
      </c>
      <c r="K31" s="170"/>
      <c r="L31" s="55"/>
      <c r="M31" s="55"/>
      <c r="N31" s="55"/>
      <c r="O31" s="129"/>
      <c r="P31" s="130">
        <f t="shared" si="2"/>
        <v>0</v>
      </c>
      <c r="Q31" s="97">
        <f t="shared" si="3"/>
        <v>0</v>
      </c>
      <c r="R31" s="141"/>
      <c r="S31" s="84"/>
    </row>
    <row r="32" spans="1:19" ht="25.5" customHeight="1">
      <c r="A32" s="10" t="s">
        <v>77</v>
      </c>
      <c r="B32" s="7" t="s">
        <v>23</v>
      </c>
      <c r="C32" s="12">
        <v>6</v>
      </c>
      <c r="D32" s="10" t="s">
        <v>24</v>
      </c>
      <c r="E32" s="7" t="s">
        <v>25</v>
      </c>
      <c r="F32" s="7" t="s">
        <v>26</v>
      </c>
      <c r="G32" s="7" t="s">
        <v>14</v>
      </c>
      <c r="H32" s="12" t="s">
        <v>15</v>
      </c>
      <c r="I32" s="10" t="s">
        <v>27</v>
      </c>
      <c r="J32" s="11" t="s">
        <v>23</v>
      </c>
      <c r="K32" s="170"/>
      <c r="L32" s="55"/>
      <c r="M32" s="55"/>
      <c r="N32" s="55"/>
      <c r="O32" s="129"/>
      <c r="P32" s="130">
        <f t="shared" si="2"/>
        <v>0</v>
      </c>
      <c r="Q32" s="97">
        <f t="shared" si="3"/>
        <v>0</v>
      </c>
      <c r="R32" s="141"/>
      <c r="S32" s="84"/>
    </row>
    <row r="33" spans="1:19" ht="25.5" customHeight="1">
      <c r="A33" s="8" t="s">
        <v>33</v>
      </c>
      <c r="B33" s="3" t="s">
        <v>34</v>
      </c>
      <c r="C33" s="6">
        <v>6</v>
      </c>
      <c r="D33" s="8" t="s">
        <v>35</v>
      </c>
      <c r="E33" s="3" t="s">
        <v>36</v>
      </c>
      <c r="F33" s="3" t="s">
        <v>37</v>
      </c>
      <c r="G33" s="3"/>
      <c r="H33" s="6"/>
      <c r="I33" s="8" t="s">
        <v>36</v>
      </c>
      <c r="J33" s="9" t="s">
        <v>37</v>
      </c>
      <c r="K33" s="170"/>
      <c r="L33" s="55"/>
      <c r="M33" s="55"/>
      <c r="N33" s="55"/>
      <c r="O33" s="129"/>
      <c r="P33" s="130">
        <f t="shared" si="2"/>
        <v>0</v>
      </c>
      <c r="Q33" s="97">
        <f t="shared" si="3"/>
        <v>0</v>
      </c>
      <c r="R33" s="141"/>
      <c r="S33" s="84"/>
    </row>
    <row r="34" spans="1:19" ht="25.5" customHeight="1">
      <c r="A34" s="10" t="s">
        <v>43</v>
      </c>
      <c r="B34" s="7" t="s">
        <v>44</v>
      </c>
      <c r="C34" s="12">
        <v>6</v>
      </c>
      <c r="D34" s="10" t="s">
        <v>9</v>
      </c>
      <c r="E34" s="7" t="s">
        <v>10</v>
      </c>
      <c r="F34" s="7" t="s">
        <v>11</v>
      </c>
      <c r="G34" s="7"/>
      <c r="H34" s="12"/>
      <c r="I34" s="10" t="s">
        <v>45</v>
      </c>
      <c r="J34" s="11" t="s">
        <v>46</v>
      </c>
      <c r="K34" s="170"/>
      <c r="L34" s="55"/>
      <c r="M34" s="55"/>
      <c r="N34" s="55"/>
      <c r="O34" s="129"/>
      <c r="P34" s="130">
        <f t="shared" si="2"/>
        <v>0</v>
      </c>
      <c r="Q34" s="97">
        <f t="shared" si="3"/>
        <v>0</v>
      </c>
      <c r="R34" s="141"/>
      <c r="S34" s="84"/>
    </row>
    <row r="35" spans="1:19" ht="25.5" customHeight="1">
      <c r="A35" s="8" t="s">
        <v>53</v>
      </c>
      <c r="B35" s="3" t="s">
        <v>167</v>
      </c>
      <c r="C35" s="6">
        <v>6</v>
      </c>
      <c r="D35" s="8" t="s">
        <v>154</v>
      </c>
      <c r="E35" s="3" t="s">
        <v>168</v>
      </c>
      <c r="F35" s="3" t="s">
        <v>156</v>
      </c>
      <c r="G35" s="3"/>
      <c r="H35" s="6"/>
      <c r="I35" s="8" t="s">
        <v>168</v>
      </c>
      <c r="J35" s="9" t="s">
        <v>156</v>
      </c>
      <c r="K35" s="170"/>
      <c r="L35" s="55"/>
      <c r="M35" s="55"/>
      <c r="N35" s="55"/>
      <c r="O35" s="129"/>
      <c r="P35" s="130">
        <f t="shared" si="2"/>
        <v>0</v>
      </c>
      <c r="Q35" s="97">
        <f t="shared" si="3"/>
        <v>0</v>
      </c>
      <c r="R35" s="98"/>
      <c r="S35" s="84"/>
    </row>
    <row r="36" spans="1:19" ht="25.5" customHeight="1">
      <c r="A36" s="8"/>
      <c r="B36" s="3"/>
      <c r="C36" s="6"/>
      <c r="D36" s="8"/>
      <c r="E36" s="3"/>
      <c r="F36" s="3"/>
      <c r="G36" s="3"/>
      <c r="H36" s="6"/>
      <c r="I36" s="8"/>
      <c r="J36" s="9"/>
      <c r="K36" s="170"/>
      <c r="L36" s="55"/>
      <c r="M36" s="55"/>
      <c r="N36" s="55"/>
      <c r="O36" s="129"/>
      <c r="P36" s="130">
        <f t="shared" si="2"/>
        <v>0</v>
      </c>
      <c r="Q36" s="97">
        <f t="shared" si="3"/>
        <v>0</v>
      </c>
      <c r="R36" s="119"/>
      <c r="S36" s="84"/>
    </row>
    <row r="37" spans="1:19" ht="25.5" customHeight="1">
      <c r="A37" s="8"/>
      <c r="B37" s="3"/>
      <c r="C37" s="6"/>
      <c r="D37" s="8"/>
      <c r="E37" s="3"/>
      <c r="F37" s="3"/>
      <c r="G37" s="3"/>
      <c r="H37" s="6"/>
      <c r="I37" s="8"/>
      <c r="J37" s="9"/>
      <c r="K37" s="170"/>
      <c r="L37" s="55"/>
      <c r="M37" s="55"/>
      <c r="N37" s="55"/>
      <c r="O37" s="129"/>
      <c r="P37" s="130">
        <f t="shared" si="2"/>
        <v>0</v>
      </c>
      <c r="Q37" s="97">
        <f t="shared" si="3"/>
        <v>0</v>
      </c>
      <c r="R37" s="119"/>
      <c r="S37" s="84"/>
    </row>
    <row r="38" spans="1:19" ht="25.5" customHeight="1">
      <c r="A38" s="8"/>
      <c r="B38" s="3"/>
      <c r="C38" s="6"/>
      <c r="D38" s="8"/>
      <c r="E38" s="3"/>
      <c r="F38" s="3"/>
      <c r="G38" s="3"/>
      <c r="H38" s="6"/>
      <c r="I38" s="8"/>
      <c r="J38" s="9"/>
      <c r="K38" s="170"/>
      <c r="L38" s="55"/>
      <c r="M38" s="55"/>
      <c r="N38" s="55"/>
      <c r="O38" s="129"/>
      <c r="P38" s="130">
        <f t="shared" si="2"/>
        <v>0</v>
      </c>
      <c r="Q38" s="97">
        <f t="shared" si="3"/>
        <v>0</v>
      </c>
      <c r="R38" s="119"/>
      <c r="S38" s="84"/>
    </row>
    <row r="39" spans="1:19" ht="25.5" customHeight="1">
      <c r="A39" s="8"/>
      <c r="B39" s="3"/>
      <c r="C39" s="6"/>
      <c r="D39" s="8"/>
      <c r="E39" s="3"/>
      <c r="F39" s="3"/>
      <c r="G39" s="3"/>
      <c r="H39" s="6"/>
      <c r="I39" s="8"/>
      <c r="J39" s="9"/>
      <c r="K39" s="170"/>
      <c r="L39" s="55"/>
      <c r="M39" s="55"/>
      <c r="N39" s="55"/>
      <c r="O39" s="129"/>
      <c r="P39" s="130">
        <f t="shared" si="2"/>
        <v>0</v>
      </c>
      <c r="Q39" s="97">
        <f t="shared" si="3"/>
        <v>0</v>
      </c>
      <c r="R39" s="98"/>
      <c r="S39" s="84"/>
    </row>
    <row r="40" spans="1:19" ht="25.5" customHeight="1">
      <c r="A40" s="110" t="s">
        <v>10</v>
      </c>
      <c r="B40" s="111" t="s">
        <v>70</v>
      </c>
      <c r="C40" s="112">
        <v>6</v>
      </c>
      <c r="D40" s="113" t="s">
        <v>67</v>
      </c>
      <c r="E40" s="111" t="s">
        <v>68</v>
      </c>
      <c r="F40" s="111" t="s">
        <v>69</v>
      </c>
      <c r="G40" s="111"/>
      <c r="H40" s="114"/>
      <c r="I40" s="110" t="s">
        <v>65</v>
      </c>
      <c r="J40" s="112" t="s">
        <v>66</v>
      </c>
      <c r="K40" s="216"/>
      <c r="L40" s="126"/>
      <c r="M40" s="126"/>
      <c r="N40" s="126"/>
      <c r="O40" s="127"/>
      <c r="P40" s="309"/>
      <c r="Q40" s="310"/>
      <c r="R40" s="311"/>
      <c r="S40" s="84"/>
    </row>
    <row r="41" spans="1:19" ht="25.5" customHeight="1">
      <c r="A41" s="20" t="s">
        <v>54</v>
      </c>
      <c r="B41" s="21" t="s">
        <v>86</v>
      </c>
      <c r="C41" s="22">
        <v>6</v>
      </c>
      <c r="D41" s="23" t="s">
        <v>59</v>
      </c>
      <c r="E41" s="21" t="s">
        <v>60</v>
      </c>
      <c r="F41" s="21" t="s">
        <v>61</v>
      </c>
      <c r="G41" s="21"/>
      <c r="H41" s="24"/>
      <c r="I41" s="20" t="s">
        <v>60</v>
      </c>
      <c r="J41" s="22" t="s">
        <v>61</v>
      </c>
      <c r="K41" s="171"/>
      <c r="L41" s="120"/>
      <c r="M41" s="120"/>
      <c r="N41" s="120"/>
      <c r="O41" s="121"/>
      <c r="P41" s="309"/>
      <c r="Q41" s="310"/>
      <c r="R41" s="311"/>
      <c r="S41" s="84"/>
    </row>
    <row r="42" spans="1:19" ht="22.5" customHeight="1">
      <c r="A42" s="20" t="s">
        <v>87</v>
      </c>
      <c r="B42" s="21" t="s">
        <v>88</v>
      </c>
      <c r="C42" s="22">
        <v>6</v>
      </c>
      <c r="D42" s="23" t="s">
        <v>59</v>
      </c>
      <c r="E42" s="21" t="s">
        <v>60</v>
      </c>
      <c r="F42" s="21" t="s">
        <v>61</v>
      </c>
      <c r="G42" s="21"/>
      <c r="H42" s="24"/>
      <c r="I42" s="20" t="s">
        <v>60</v>
      </c>
      <c r="J42" s="22" t="s">
        <v>61</v>
      </c>
      <c r="K42" s="58"/>
      <c r="L42" s="59"/>
      <c r="M42" s="59"/>
      <c r="N42" s="59"/>
      <c r="O42" s="122"/>
      <c r="P42" s="309"/>
      <c r="Q42" s="310"/>
      <c r="R42" s="311"/>
      <c r="S42" s="48"/>
    </row>
    <row r="43" spans="1:19" ht="22.5" customHeight="1">
      <c r="A43" s="20" t="s">
        <v>89</v>
      </c>
      <c r="B43" s="21" t="s">
        <v>82</v>
      </c>
      <c r="C43" s="22">
        <v>6</v>
      </c>
      <c r="D43" s="23" t="s">
        <v>59</v>
      </c>
      <c r="E43" s="21" t="s">
        <v>60</v>
      </c>
      <c r="F43" s="21" t="s">
        <v>61</v>
      </c>
      <c r="G43" s="21"/>
      <c r="H43" s="24"/>
      <c r="I43" s="20" t="s">
        <v>60</v>
      </c>
      <c r="J43" s="22" t="s">
        <v>61</v>
      </c>
      <c r="K43" s="61"/>
      <c r="L43" s="62"/>
      <c r="M43" s="62"/>
      <c r="N43" s="62"/>
      <c r="O43" s="123"/>
      <c r="P43" s="312"/>
      <c r="Q43" s="313"/>
      <c r="R43" s="314"/>
      <c r="S43" s="48"/>
    </row>
    <row r="44" spans="1:19" ht="22.5" customHeight="1" thickBot="1">
      <c r="A44" s="164" t="s">
        <v>89</v>
      </c>
      <c r="B44" s="165" t="s">
        <v>90</v>
      </c>
      <c r="C44" s="166">
        <v>6</v>
      </c>
      <c r="D44" s="167" t="s">
        <v>59</v>
      </c>
      <c r="E44" s="165" t="s">
        <v>60</v>
      </c>
      <c r="F44" s="165" t="s">
        <v>61</v>
      </c>
      <c r="G44" s="165"/>
      <c r="H44" s="168"/>
      <c r="I44" s="164" t="s">
        <v>60</v>
      </c>
      <c r="J44" s="166" t="s">
        <v>61</v>
      </c>
      <c r="K44" s="64"/>
      <c r="L44" s="65"/>
      <c r="M44" s="65"/>
      <c r="N44" s="65"/>
      <c r="O44" s="124"/>
      <c r="P44" s="315"/>
      <c r="Q44" s="316"/>
      <c r="R44" s="317"/>
      <c r="S44" s="48"/>
    </row>
    <row r="45" spans="1:19" s="79" customFormat="1" ht="15.75" customHeight="1" thickBo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7"/>
      <c r="L45" s="47"/>
      <c r="M45" s="47"/>
      <c r="N45" s="47"/>
      <c r="O45" s="47"/>
      <c r="P45" s="48"/>
      <c r="Q45" s="48"/>
      <c r="R45" s="48"/>
      <c r="S45" s="48"/>
    </row>
    <row r="46" spans="1:22" s="79" customFormat="1" ht="47.25" customHeight="1" thickBot="1">
      <c r="A46" s="304" t="s">
        <v>146</v>
      </c>
      <c r="B46" s="318"/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9"/>
      <c r="S46" s="91"/>
      <c r="T46" s="91"/>
      <c r="U46" s="90"/>
      <c r="V46" s="90"/>
    </row>
    <row r="47" spans="1:19" s="79" customFormat="1" ht="60.75" customHeight="1" thickBot="1">
      <c r="A47" s="154" t="s">
        <v>0</v>
      </c>
      <c r="B47" s="155" t="s">
        <v>1</v>
      </c>
      <c r="C47" s="162" t="s">
        <v>32</v>
      </c>
      <c r="D47" s="163" t="s">
        <v>2</v>
      </c>
      <c r="E47" s="155" t="s">
        <v>3</v>
      </c>
      <c r="F47" s="155" t="s">
        <v>4</v>
      </c>
      <c r="G47" s="155" t="s">
        <v>5</v>
      </c>
      <c r="H47" s="156" t="s">
        <v>6</v>
      </c>
      <c r="I47" s="154" t="s">
        <v>7</v>
      </c>
      <c r="J47" s="172" t="s">
        <v>8</v>
      </c>
      <c r="K47" s="217" t="s">
        <v>98</v>
      </c>
      <c r="L47" s="217" t="s">
        <v>99</v>
      </c>
      <c r="M47" s="217" t="s">
        <v>100</v>
      </c>
      <c r="N47" s="217" t="s">
        <v>101</v>
      </c>
      <c r="O47" s="218" t="s">
        <v>102</v>
      </c>
      <c r="P47" s="219" t="s">
        <v>104</v>
      </c>
      <c r="Q47" s="133" t="s">
        <v>125</v>
      </c>
      <c r="R47" s="133" t="s">
        <v>106</v>
      </c>
      <c r="S47" s="34"/>
    </row>
    <row r="48" spans="1:19" s="79" customFormat="1" ht="25.5" customHeight="1">
      <c r="A48" s="50" t="s">
        <v>22</v>
      </c>
      <c r="B48" s="51" t="s">
        <v>23</v>
      </c>
      <c r="C48" s="52">
        <v>4</v>
      </c>
      <c r="D48" s="50" t="s">
        <v>24</v>
      </c>
      <c r="E48" s="51" t="s">
        <v>25</v>
      </c>
      <c r="F48" s="51" t="s">
        <v>26</v>
      </c>
      <c r="G48" s="51" t="s">
        <v>14</v>
      </c>
      <c r="H48" s="52" t="s">
        <v>15</v>
      </c>
      <c r="I48" s="50" t="s">
        <v>27</v>
      </c>
      <c r="J48" s="80" t="s">
        <v>23</v>
      </c>
      <c r="K48" s="173"/>
      <c r="L48" s="53"/>
      <c r="M48" s="53"/>
      <c r="N48" s="53"/>
      <c r="O48" s="93"/>
      <c r="P48" s="101">
        <f aca="true" t="shared" si="4" ref="P48:P76">SUM(K48:O48)</f>
        <v>0</v>
      </c>
      <c r="Q48" s="271">
        <f aca="true" t="shared" si="5" ref="Q48:Q76">P48*100/300/100</f>
        <v>0</v>
      </c>
      <c r="R48" s="134"/>
      <c r="S48" s="102"/>
    </row>
    <row r="49" spans="1:19" s="79" customFormat="1" ht="25.5" customHeight="1">
      <c r="A49" s="10" t="s">
        <v>21</v>
      </c>
      <c r="B49" s="7" t="s">
        <v>50</v>
      </c>
      <c r="C49" s="12">
        <v>5</v>
      </c>
      <c r="D49" s="10" t="s">
        <v>55</v>
      </c>
      <c r="E49" s="7" t="s">
        <v>10</v>
      </c>
      <c r="F49" s="7" t="s">
        <v>11</v>
      </c>
      <c r="G49" s="7" t="s">
        <v>29</v>
      </c>
      <c r="H49" s="12" t="s">
        <v>30</v>
      </c>
      <c r="I49" s="10" t="s">
        <v>20</v>
      </c>
      <c r="J49" s="11" t="s">
        <v>17</v>
      </c>
      <c r="K49" s="174"/>
      <c r="L49" s="55"/>
      <c r="M49" s="55"/>
      <c r="N49" s="55"/>
      <c r="O49" s="96"/>
      <c r="P49" s="104">
        <f t="shared" si="4"/>
        <v>0</v>
      </c>
      <c r="Q49" s="272">
        <f t="shared" si="5"/>
        <v>0</v>
      </c>
      <c r="R49" s="135"/>
      <c r="S49" s="102"/>
    </row>
    <row r="50" spans="1:19" s="79" customFormat="1" ht="25.5" customHeight="1">
      <c r="A50" s="10" t="s">
        <v>47</v>
      </c>
      <c r="B50" s="7" t="s">
        <v>48</v>
      </c>
      <c r="C50" s="12">
        <v>5</v>
      </c>
      <c r="D50" s="10" t="s">
        <v>9</v>
      </c>
      <c r="E50" s="7" t="s">
        <v>10</v>
      </c>
      <c r="F50" s="7" t="s">
        <v>11</v>
      </c>
      <c r="G50" s="7" t="s">
        <v>29</v>
      </c>
      <c r="H50" s="12" t="s">
        <v>30</v>
      </c>
      <c r="I50" s="10" t="s">
        <v>51</v>
      </c>
      <c r="J50" s="11" t="s">
        <v>52</v>
      </c>
      <c r="K50" s="174"/>
      <c r="L50" s="55"/>
      <c r="M50" s="55"/>
      <c r="N50" s="55"/>
      <c r="O50" s="96"/>
      <c r="P50" s="104">
        <f t="shared" si="4"/>
        <v>0</v>
      </c>
      <c r="Q50" s="272">
        <f t="shared" si="5"/>
        <v>0</v>
      </c>
      <c r="R50" s="135"/>
      <c r="S50" s="102"/>
    </row>
    <row r="51" spans="1:19" s="79" customFormat="1" ht="25.5" customHeight="1">
      <c r="A51" s="8" t="s">
        <v>53</v>
      </c>
      <c r="B51" s="3" t="s">
        <v>109</v>
      </c>
      <c r="C51" s="6">
        <v>5</v>
      </c>
      <c r="D51" s="8" t="s">
        <v>59</v>
      </c>
      <c r="E51" s="3" t="s">
        <v>60</v>
      </c>
      <c r="F51" s="3" t="s">
        <v>61</v>
      </c>
      <c r="G51" s="3"/>
      <c r="H51" s="6"/>
      <c r="I51" s="8" t="s">
        <v>60</v>
      </c>
      <c r="J51" s="9" t="s">
        <v>61</v>
      </c>
      <c r="K51" s="174"/>
      <c r="L51" s="55"/>
      <c r="M51" s="55"/>
      <c r="N51" s="55"/>
      <c r="O51" s="96"/>
      <c r="P51" s="104">
        <f t="shared" si="4"/>
        <v>0</v>
      </c>
      <c r="Q51" s="272">
        <f t="shared" si="5"/>
        <v>0</v>
      </c>
      <c r="R51" s="135"/>
      <c r="S51" s="102"/>
    </row>
    <row r="52" spans="1:19" s="79" customFormat="1" ht="25.5" customHeight="1">
      <c r="A52" s="10" t="s">
        <v>49</v>
      </c>
      <c r="B52" s="7" t="s">
        <v>79</v>
      </c>
      <c r="C52" s="12">
        <v>5</v>
      </c>
      <c r="D52" s="10" t="s">
        <v>28</v>
      </c>
      <c r="E52" s="7" t="s">
        <v>29</v>
      </c>
      <c r="F52" s="7" t="s">
        <v>30</v>
      </c>
      <c r="G52" s="7"/>
      <c r="H52" s="12"/>
      <c r="I52" s="10" t="s">
        <v>29</v>
      </c>
      <c r="J52" s="11" t="s">
        <v>30</v>
      </c>
      <c r="K52" s="174"/>
      <c r="L52" s="55"/>
      <c r="M52" s="55"/>
      <c r="N52" s="55"/>
      <c r="O52" s="96"/>
      <c r="P52" s="104">
        <f t="shared" si="4"/>
        <v>0</v>
      </c>
      <c r="Q52" s="272">
        <f t="shared" si="5"/>
        <v>0</v>
      </c>
      <c r="R52" s="135"/>
      <c r="S52" s="102"/>
    </row>
    <row r="53" spans="1:19" s="79" customFormat="1" ht="25.5" customHeight="1">
      <c r="A53" s="10" t="s">
        <v>75</v>
      </c>
      <c r="B53" s="7" t="s">
        <v>76</v>
      </c>
      <c r="C53" s="12">
        <v>5</v>
      </c>
      <c r="D53" s="10" t="s">
        <v>55</v>
      </c>
      <c r="E53" s="7" t="s">
        <v>18</v>
      </c>
      <c r="F53" s="7" t="s">
        <v>19</v>
      </c>
      <c r="G53" s="7" t="s">
        <v>14</v>
      </c>
      <c r="H53" s="12" t="s">
        <v>15</v>
      </c>
      <c r="I53" s="10" t="s">
        <v>20</v>
      </c>
      <c r="J53" s="11" t="s">
        <v>17</v>
      </c>
      <c r="K53" s="174"/>
      <c r="L53" s="55"/>
      <c r="M53" s="55"/>
      <c r="N53" s="55"/>
      <c r="O53" s="96"/>
      <c r="P53" s="104">
        <f t="shared" si="4"/>
        <v>0</v>
      </c>
      <c r="Q53" s="272">
        <f t="shared" si="5"/>
        <v>0</v>
      </c>
      <c r="R53" s="135"/>
      <c r="S53" s="102"/>
    </row>
    <row r="54" spans="1:19" s="79" customFormat="1" ht="25.5" customHeight="1">
      <c r="A54" s="10" t="s">
        <v>49</v>
      </c>
      <c r="B54" s="7" t="s">
        <v>74</v>
      </c>
      <c r="C54" s="12">
        <v>5</v>
      </c>
      <c r="D54" s="10" t="s">
        <v>9</v>
      </c>
      <c r="E54" s="7" t="s">
        <v>10</v>
      </c>
      <c r="F54" s="7" t="s">
        <v>11</v>
      </c>
      <c r="G54" s="7"/>
      <c r="H54" s="12"/>
      <c r="I54" s="10" t="s">
        <v>51</v>
      </c>
      <c r="J54" s="11" t="s">
        <v>52</v>
      </c>
      <c r="K54" s="174"/>
      <c r="L54" s="55"/>
      <c r="M54" s="55"/>
      <c r="N54" s="55"/>
      <c r="O54" s="96"/>
      <c r="P54" s="104">
        <f t="shared" si="4"/>
        <v>0</v>
      </c>
      <c r="Q54" s="272">
        <f t="shared" si="5"/>
        <v>0</v>
      </c>
      <c r="R54" s="135"/>
      <c r="S54" s="102"/>
    </row>
    <row r="55" spans="1:19" s="79" customFormat="1" ht="25.5" customHeight="1">
      <c r="A55" s="10" t="s">
        <v>56</v>
      </c>
      <c r="B55" s="7" t="s">
        <v>30</v>
      </c>
      <c r="C55" s="12">
        <v>5</v>
      </c>
      <c r="D55" s="10" t="s">
        <v>28</v>
      </c>
      <c r="E55" s="7" t="s">
        <v>29</v>
      </c>
      <c r="F55" s="7" t="s">
        <v>30</v>
      </c>
      <c r="G55" s="7"/>
      <c r="H55" s="12"/>
      <c r="I55" s="10" t="s">
        <v>29</v>
      </c>
      <c r="J55" s="11" t="s">
        <v>30</v>
      </c>
      <c r="K55" s="174"/>
      <c r="L55" s="55"/>
      <c r="M55" s="55"/>
      <c r="N55" s="55"/>
      <c r="O55" s="96"/>
      <c r="P55" s="104">
        <f t="shared" si="4"/>
        <v>0</v>
      </c>
      <c r="Q55" s="272">
        <f t="shared" si="5"/>
        <v>0</v>
      </c>
      <c r="R55" s="135"/>
      <c r="S55" s="102"/>
    </row>
    <row r="56" spans="1:19" s="79" customFormat="1" ht="25.5" customHeight="1">
      <c r="A56" s="10" t="s">
        <v>63</v>
      </c>
      <c r="B56" s="7" t="s">
        <v>64</v>
      </c>
      <c r="C56" s="12">
        <v>5</v>
      </c>
      <c r="D56" s="10" t="s">
        <v>80</v>
      </c>
      <c r="E56" s="7" t="s">
        <v>10</v>
      </c>
      <c r="F56" s="7" t="s">
        <v>11</v>
      </c>
      <c r="G56" s="7"/>
      <c r="H56" s="12"/>
      <c r="I56" s="10" t="s">
        <v>63</v>
      </c>
      <c r="J56" s="11" t="s">
        <v>64</v>
      </c>
      <c r="K56" s="174"/>
      <c r="L56" s="55"/>
      <c r="M56" s="55"/>
      <c r="N56" s="55"/>
      <c r="O56" s="96"/>
      <c r="P56" s="104">
        <f t="shared" si="4"/>
        <v>0</v>
      </c>
      <c r="Q56" s="272">
        <f t="shared" si="5"/>
        <v>0</v>
      </c>
      <c r="R56" s="135"/>
      <c r="S56" s="102"/>
    </row>
    <row r="57" spans="1:19" s="79" customFormat="1" ht="25.5" customHeight="1">
      <c r="A57" s="8" t="s">
        <v>72</v>
      </c>
      <c r="B57" s="3" t="s">
        <v>73</v>
      </c>
      <c r="C57" s="6">
        <v>5</v>
      </c>
      <c r="D57" s="8" t="s">
        <v>16</v>
      </c>
      <c r="E57" s="3" t="s">
        <v>10</v>
      </c>
      <c r="F57" s="3" t="s">
        <v>11</v>
      </c>
      <c r="G57" s="3"/>
      <c r="H57" s="6"/>
      <c r="I57" s="8" t="s">
        <v>10</v>
      </c>
      <c r="J57" s="9" t="s">
        <v>11</v>
      </c>
      <c r="K57" s="174"/>
      <c r="L57" s="55"/>
      <c r="M57" s="55"/>
      <c r="N57" s="55"/>
      <c r="O57" s="96"/>
      <c r="P57" s="104">
        <f t="shared" si="4"/>
        <v>0</v>
      </c>
      <c r="Q57" s="272">
        <f t="shared" si="5"/>
        <v>0</v>
      </c>
      <c r="R57" s="135"/>
      <c r="S57" s="102"/>
    </row>
    <row r="58" spans="1:19" s="79" customFormat="1" ht="25.5" customHeight="1">
      <c r="A58" s="8" t="s">
        <v>25</v>
      </c>
      <c r="B58" s="3" t="s">
        <v>71</v>
      </c>
      <c r="C58" s="6">
        <v>5</v>
      </c>
      <c r="D58" s="8" t="s">
        <v>16</v>
      </c>
      <c r="E58" s="3" t="s">
        <v>10</v>
      </c>
      <c r="F58" s="3" t="s">
        <v>11</v>
      </c>
      <c r="G58" s="3"/>
      <c r="H58" s="6"/>
      <c r="I58" s="8" t="s">
        <v>10</v>
      </c>
      <c r="J58" s="9" t="s">
        <v>11</v>
      </c>
      <c r="K58" s="174"/>
      <c r="L58" s="55"/>
      <c r="M58" s="55"/>
      <c r="N58" s="55"/>
      <c r="O58" s="96"/>
      <c r="P58" s="104">
        <f t="shared" si="4"/>
        <v>0</v>
      </c>
      <c r="Q58" s="272">
        <f t="shared" si="5"/>
        <v>0</v>
      </c>
      <c r="R58" s="135"/>
      <c r="S58" s="102"/>
    </row>
    <row r="59" spans="1:19" s="79" customFormat="1" ht="25.5" customHeight="1">
      <c r="A59" s="8" t="s">
        <v>108</v>
      </c>
      <c r="B59" s="3" t="s">
        <v>107</v>
      </c>
      <c r="C59" s="6">
        <v>6</v>
      </c>
      <c r="D59" s="8" t="s">
        <v>59</v>
      </c>
      <c r="E59" s="3" t="s">
        <v>60</v>
      </c>
      <c r="F59" s="3" t="s">
        <v>61</v>
      </c>
      <c r="G59" s="3"/>
      <c r="H59" s="6"/>
      <c r="I59" s="8" t="s">
        <v>60</v>
      </c>
      <c r="J59" s="9" t="s">
        <v>61</v>
      </c>
      <c r="K59" s="174"/>
      <c r="L59" s="55"/>
      <c r="M59" s="55"/>
      <c r="N59" s="55"/>
      <c r="O59" s="96"/>
      <c r="P59" s="104">
        <f t="shared" si="4"/>
        <v>0</v>
      </c>
      <c r="Q59" s="272">
        <f t="shared" si="5"/>
        <v>0</v>
      </c>
      <c r="R59" s="135"/>
      <c r="S59" s="102"/>
    </row>
    <row r="60" spans="1:19" s="79" customFormat="1" ht="25.5" customHeight="1">
      <c r="A60" s="10" t="s">
        <v>57</v>
      </c>
      <c r="B60" s="7" t="s">
        <v>58</v>
      </c>
      <c r="C60" s="12">
        <v>6</v>
      </c>
      <c r="D60" s="10" t="s">
        <v>28</v>
      </c>
      <c r="E60" s="7" t="s">
        <v>29</v>
      </c>
      <c r="F60" s="7" t="s">
        <v>30</v>
      </c>
      <c r="G60" s="7"/>
      <c r="H60" s="12"/>
      <c r="I60" s="10" t="s">
        <v>29</v>
      </c>
      <c r="J60" s="11" t="s">
        <v>30</v>
      </c>
      <c r="K60" s="174"/>
      <c r="L60" s="55"/>
      <c r="M60" s="55"/>
      <c r="N60" s="55"/>
      <c r="O60" s="96"/>
      <c r="P60" s="104">
        <f t="shared" si="4"/>
        <v>0</v>
      </c>
      <c r="Q60" s="272">
        <f t="shared" si="5"/>
        <v>0</v>
      </c>
      <c r="R60" s="135"/>
      <c r="S60" s="102"/>
    </row>
    <row r="61" spans="1:19" s="79" customFormat="1" ht="25.5" customHeight="1">
      <c r="A61" s="8" t="s">
        <v>65</v>
      </c>
      <c r="B61" s="3" t="s">
        <v>85</v>
      </c>
      <c r="C61" s="6">
        <v>6</v>
      </c>
      <c r="D61" s="8" t="s">
        <v>59</v>
      </c>
      <c r="E61" s="3" t="s">
        <v>60</v>
      </c>
      <c r="F61" s="3" t="s">
        <v>61</v>
      </c>
      <c r="G61" s="3"/>
      <c r="H61" s="6"/>
      <c r="I61" s="8" t="s">
        <v>60</v>
      </c>
      <c r="J61" s="9" t="s">
        <v>61</v>
      </c>
      <c r="K61" s="174"/>
      <c r="L61" s="55"/>
      <c r="M61" s="55"/>
      <c r="N61" s="55"/>
      <c r="O61" s="96"/>
      <c r="P61" s="104">
        <f t="shared" si="4"/>
        <v>0</v>
      </c>
      <c r="Q61" s="272">
        <f t="shared" si="5"/>
        <v>0</v>
      </c>
      <c r="R61" s="135"/>
      <c r="S61" s="102"/>
    </row>
    <row r="62" spans="1:19" s="79" customFormat="1" ht="25.5" customHeight="1">
      <c r="A62" s="8" t="s">
        <v>62</v>
      </c>
      <c r="B62" s="3" t="s">
        <v>96</v>
      </c>
      <c r="C62" s="6">
        <v>6</v>
      </c>
      <c r="D62" s="8" t="s">
        <v>97</v>
      </c>
      <c r="E62" s="3" t="s">
        <v>12</v>
      </c>
      <c r="F62" s="3" t="s">
        <v>13</v>
      </c>
      <c r="G62" s="3"/>
      <c r="H62" s="6"/>
      <c r="I62" s="8" t="s">
        <v>62</v>
      </c>
      <c r="J62" s="9" t="s">
        <v>96</v>
      </c>
      <c r="K62" s="174"/>
      <c r="L62" s="55"/>
      <c r="M62" s="55"/>
      <c r="N62" s="55"/>
      <c r="O62" s="96"/>
      <c r="P62" s="104">
        <f t="shared" si="4"/>
        <v>0</v>
      </c>
      <c r="Q62" s="272">
        <f t="shared" si="5"/>
        <v>0</v>
      </c>
      <c r="R62" s="135"/>
      <c r="S62" s="102"/>
    </row>
    <row r="63" spans="1:19" s="79" customFormat="1" ht="25.5" customHeight="1">
      <c r="A63" s="8" t="s">
        <v>91</v>
      </c>
      <c r="B63" s="3" t="s">
        <v>92</v>
      </c>
      <c r="C63" s="6">
        <v>6</v>
      </c>
      <c r="D63" s="8" t="s">
        <v>59</v>
      </c>
      <c r="E63" s="3" t="s">
        <v>60</v>
      </c>
      <c r="F63" s="3" t="s">
        <v>61</v>
      </c>
      <c r="G63" s="3"/>
      <c r="H63" s="6"/>
      <c r="I63" s="8" t="s">
        <v>60</v>
      </c>
      <c r="J63" s="9" t="s">
        <v>61</v>
      </c>
      <c r="K63" s="174"/>
      <c r="L63" s="55"/>
      <c r="M63" s="55"/>
      <c r="N63" s="55"/>
      <c r="O63" s="96"/>
      <c r="P63" s="104">
        <f t="shared" si="4"/>
        <v>0</v>
      </c>
      <c r="Q63" s="272">
        <f t="shared" si="5"/>
        <v>0</v>
      </c>
      <c r="R63" s="135"/>
      <c r="S63" s="102"/>
    </row>
    <row r="64" spans="1:19" s="79" customFormat="1" ht="25.5" customHeight="1">
      <c r="A64" s="8" t="s">
        <v>93</v>
      </c>
      <c r="B64" s="3" t="s">
        <v>94</v>
      </c>
      <c r="C64" s="6">
        <v>6</v>
      </c>
      <c r="D64" s="8" t="s">
        <v>59</v>
      </c>
      <c r="E64" s="3" t="s">
        <v>60</v>
      </c>
      <c r="F64" s="3" t="s">
        <v>61</v>
      </c>
      <c r="G64" s="3"/>
      <c r="H64" s="6"/>
      <c r="I64" s="8" t="s">
        <v>60</v>
      </c>
      <c r="J64" s="9" t="s">
        <v>61</v>
      </c>
      <c r="K64" s="174"/>
      <c r="L64" s="55"/>
      <c r="M64" s="55"/>
      <c r="N64" s="55"/>
      <c r="O64" s="96"/>
      <c r="P64" s="104">
        <f t="shared" si="4"/>
        <v>0</v>
      </c>
      <c r="Q64" s="272">
        <f t="shared" si="5"/>
        <v>0</v>
      </c>
      <c r="R64" s="135"/>
      <c r="S64" s="102"/>
    </row>
    <row r="65" spans="1:19" s="79" customFormat="1" ht="25.5" customHeight="1">
      <c r="A65" s="8" t="s">
        <v>42</v>
      </c>
      <c r="B65" s="3" t="s">
        <v>95</v>
      </c>
      <c r="C65" s="6">
        <v>6</v>
      </c>
      <c r="D65" s="8" t="s">
        <v>59</v>
      </c>
      <c r="E65" s="3" t="s">
        <v>60</v>
      </c>
      <c r="F65" s="3" t="s">
        <v>61</v>
      </c>
      <c r="G65" s="3"/>
      <c r="H65" s="6"/>
      <c r="I65" s="8" t="s">
        <v>60</v>
      </c>
      <c r="J65" s="9" t="s">
        <v>61</v>
      </c>
      <c r="K65" s="174"/>
      <c r="L65" s="55"/>
      <c r="M65" s="55"/>
      <c r="N65" s="55"/>
      <c r="O65" s="96"/>
      <c r="P65" s="104">
        <f t="shared" si="4"/>
        <v>0</v>
      </c>
      <c r="Q65" s="272">
        <f t="shared" si="5"/>
        <v>0</v>
      </c>
      <c r="R65" s="135"/>
      <c r="S65" s="102"/>
    </row>
    <row r="66" spans="1:19" s="79" customFormat="1" ht="25.5" customHeight="1">
      <c r="A66" s="8" t="s">
        <v>38</v>
      </c>
      <c r="B66" s="3" t="s">
        <v>39</v>
      </c>
      <c r="C66" s="6">
        <v>6</v>
      </c>
      <c r="D66" s="8" t="s">
        <v>35</v>
      </c>
      <c r="E66" s="3" t="s">
        <v>36</v>
      </c>
      <c r="F66" s="3" t="s">
        <v>37</v>
      </c>
      <c r="G66" s="3"/>
      <c r="H66" s="6"/>
      <c r="I66" s="8" t="s">
        <v>36</v>
      </c>
      <c r="J66" s="9" t="s">
        <v>37</v>
      </c>
      <c r="K66" s="174"/>
      <c r="L66" s="55"/>
      <c r="M66" s="55"/>
      <c r="N66" s="55"/>
      <c r="O66" s="96"/>
      <c r="P66" s="104">
        <f t="shared" si="4"/>
        <v>0</v>
      </c>
      <c r="Q66" s="272">
        <f t="shared" si="5"/>
        <v>0</v>
      </c>
      <c r="R66" s="135"/>
      <c r="S66" s="102"/>
    </row>
    <row r="67" spans="1:19" s="79" customFormat="1" ht="25.5" customHeight="1">
      <c r="A67" s="10" t="s">
        <v>40</v>
      </c>
      <c r="B67" s="7" t="s">
        <v>41</v>
      </c>
      <c r="C67" s="12">
        <v>6</v>
      </c>
      <c r="D67" s="10" t="s">
        <v>16</v>
      </c>
      <c r="E67" s="7" t="s">
        <v>10</v>
      </c>
      <c r="F67" s="7" t="s">
        <v>11</v>
      </c>
      <c r="G67" s="7"/>
      <c r="H67" s="12"/>
      <c r="I67" s="10" t="s">
        <v>10</v>
      </c>
      <c r="J67" s="11" t="s">
        <v>11</v>
      </c>
      <c r="K67" s="174"/>
      <c r="L67" s="55"/>
      <c r="M67" s="55"/>
      <c r="N67" s="55"/>
      <c r="O67" s="96"/>
      <c r="P67" s="104">
        <f t="shared" si="4"/>
        <v>0</v>
      </c>
      <c r="Q67" s="272">
        <f t="shared" si="5"/>
        <v>0</v>
      </c>
      <c r="R67" s="135"/>
      <c r="S67" s="102"/>
    </row>
    <row r="68" spans="1:19" s="79" customFormat="1" ht="25.5" customHeight="1">
      <c r="A68" s="10" t="s">
        <v>77</v>
      </c>
      <c r="B68" s="7" t="s">
        <v>23</v>
      </c>
      <c r="C68" s="12">
        <v>6</v>
      </c>
      <c r="D68" s="10" t="s">
        <v>24</v>
      </c>
      <c r="E68" s="7" t="s">
        <v>25</v>
      </c>
      <c r="F68" s="7" t="s">
        <v>26</v>
      </c>
      <c r="G68" s="7" t="s">
        <v>14</v>
      </c>
      <c r="H68" s="12" t="s">
        <v>15</v>
      </c>
      <c r="I68" s="10" t="s">
        <v>27</v>
      </c>
      <c r="J68" s="11" t="s">
        <v>23</v>
      </c>
      <c r="K68" s="174"/>
      <c r="L68" s="55"/>
      <c r="M68" s="55"/>
      <c r="N68" s="55"/>
      <c r="O68" s="96"/>
      <c r="P68" s="104">
        <f t="shared" si="4"/>
        <v>0</v>
      </c>
      <c r="Q68" s="272">
        <f t="shared" si="5"/>
        <v>0</v>
      </c>
      <c r="R68" s="135"/>
      <c r="S68" s="102"/>
    </row>
    <row r="69" spans="1:19" s="79" customFormat="1" ht="25.5" customHeight="1">
      <c r="A69" s="8" t="s">
        <v>33</v>
      </c>
      <c r="B69" s="3" t="s">
        <v>34</v>
      </c>
      <c r="C69" s="6">
        <v>6</v>
      </c>
      <c r="D69" s="8" t="s">
        <v>35</v>
      </c>
      <c r="E69" s="3" t="s">
        <v>36</v>
      </c>
      <c r="F69" s="3" t="s">
        <v>37</v>
      </c>
      <c r="G69" s="3"/>
      <c r="H69" s="6"/>
      <c r="I69" s="8" t="s">
        <v>36</v>
      </c>
      <c r="J69" s="9" t="s">
        <v>37</v>
      </c>
      <c r="K69" s="174"/>
      <c r="L69" s="55"/>
      <c r="M69" s="55"/>
      <c r="N69" s="55"/>
      <c r="O69" s="96"/>
      <c r="P69" s="104">
        <f t="shared" si="4"/>
        <v>0</v>
      </c>
      <c r="Q69" s="272">
        <f t="shared" si="5"/>
        <v>0</v>
      </c>
      <c r="R69" s="135"/>
      <c r="S69" s="102"/>
    </row>
    <row r="70" spans="1:19" s="79" customFormat="1" ht="25.5" customHeight="1">
      <c r="A70" s="10" t="s">
        <v>43</v>
      </c>
      <c r="B70" s="7" t="s">
        <v>44</v>
      </c>
      <c r="C70" s="12">
        <v>6</v>
      </c>
      <c r="D70" s="10" t="s">
        <v>9</v>
      </c>
      <c r="E70" s="7" t="s">
        <v>10</v>
      </c>
      <c r="F70" s="7" t="s">
        <v>11</v>
      </c>
      <c r="G70" s="7"/>
      <c r="H70" s="12"/>
      <c r="I70" s="10" t="s">
        <v>45</v>
      </c>
      <c r="J70" s="11" t="s">
        <v>46</v>
      </c>
      <c r="K70" s="174"/>
      <c r="L70" s="55"/>
      <c r="M70" s="55"/>
      <c r="N70" s="55"/>
      <c r="O70" s="96"/>
      <c r="P70" s="104">
        <f t="shared" si="4"/>
        <v>0</v>
      </c>
      <c r="Q70" s="272">
        <f t="shared" si="5"/>
        <v>0</v>
      </c>
      <c r="R70" s="135"/>
      <c r="S70" s="102"/>
    </row>
    <row r="71" spans="1:19" s="79" customFormat="1" ht="25.5" customHeight="1">
      <c r="A71" s="8" t="s">
        <v>53</v>
      </c>
      <c r="B71" s="3" t="s">
        <v>167</v>
      </c>
      <c r="C71" s="6">
        <v>6</v>
      </c>
      <c r="D71" s="8" t="s">
        <v>154</v>
      </c>
      <c r="E71" s="3" t="s">
        <v>168</v>
      </c>
      <c r="F71" s="3" t="s">
        <v>156</v>
      </c>
      <c r="G71" s="3"/>
      <c r="H71" s="6"/>
      <c r="I71" s="8" t="s">
        <v>168</v>
      </c>
      <c r="J71" s="9" t="s">
        <v>156</v>
      </c>
      <c r="K71" s="174"/>
      <c r="L71" s="55"/>
      <c r="M71" s="55"/>
      <c r="N71" s="55"/>
      <c r="O71" s="96"/>
      <c r="P71" s="104">
        <f t="shared" si="4"/>
        <v>0</v>
      </c>
      <c r="Q71" s="272">
        <f t="shared" si="5"/>
        <v>0</v>
      </c>
      <c r="R71" s="135"/>
      <c r="S71" s="102"/>
    </row>
    <row r="72" spans="1:19" s="79" customFormat="1" ht="25.5" customHeight="1">
      <c r="A72" s="8"/>
      <c r="B72" s="3"/>
      <c r="C72" s="6"/>
      <c r="D72" s="8"/>
      <c r="E72" s="3"/>
      <c r="F72" s="3"/>
      <c r="G72" s="3"/>
      <c r="H72" s="6"/>
      <c r="I72" s="8"/>
      <c r="J72" s="9"/>
      <c r="K72" s="174"/>
      <c r="L72" s="55"/>
      <c r="M72" s="55"/>
      <c r="N72" s="55"/>
      <c r="O72" s="96"/>
      <c r="P72" s="104">
        <f t="shared" si="4"/>
        <v>0</v>
      </c>
      <c r="Q72" s="272">
        <f t="shared" si="5"/>
        <v>0</v>
      </c>
      <c r="R72" s="135"/>
      <c r="S72" s="102"/>
    </row>
    <row r="73" spans="1:19" s="79" customFormat="1" ht="25.5" customHeight="1">
      <c r="A73" s="8"/>
      <c r="B73" s="3"/>
      <c r="C73" s="6"/>
      <c r="D73" s="8"/>
      <c r="E73" s="3"/>
      <c r="F73" s="3"/>
      <c r="G73" s="3"/>
      <c r="H73" s="6"/>
      <c r="I73" s="8"/>
      <c r="J73" s="9"/>
      <c r="K73" s="174"/>
      <c r="L73" s="55"/>
      <c r="M73" s="55"/>
      <c r="N73" s="55"/>
      <c r="O73" s="96"/>
      <c r="P73" s="104">
        <f t="shared" si="4"/>
        <v>0</v>
      </c>
      <c r="Q73" s="272">
        <f t="shared" si="5"/>
        <v>0</v>
      </c>
      <c r="R73" s="135"/>
      <c r="S73" s="102"/>
    </row>
    <row r="74" spans="1:19" s="79" customFormat="1" ht="25.5" customHeight="1">
      <c r="A74" s="8"/>
      <c r="B74" s="3"/>
      <c r="C74" s="6"/>
      <c r="D74" s="8"/>
      <c r="E74" s="3"/>
      <c r="F74" s="3"/>
      <c r="G74" s="3"/>
      <c r="H74" s="6"/>
      <c r="I74" s="8"/>
      <c r="J74" s="9"/>
      <c r="K74" s="174"/>
      <c r="L74" s="55"/>
      <c r="M74" s="55"/>
      <c r="N74" s="55"/>
      <c r="O74" s="96"/>
      <c r="P74" s="104">
        <f t="shared" si="4"/>
        <v>0</v>
      </c>
      <c r="Q74" s="272">
        <f t="shared" si="5"/>
        <v>0</v>
      </c>
      <c r="R74" s="135"/>
      <c r="S74" s="102"/>
    </row>
    <row r="75" spans="1:19" s="79" customFormat="1" ht="25.5" customHeight="1">
      <c r="A75" s="8"/>
      <c r="B75" s="3"/>
      <c r="C75" s="6"/>
      <c r="D75" s="8"/>
      <c r="E75" s="3"/>
      <c r="F75" s="3"/>
      <c r="G75" s="3"/>
      <c r="H75" s="6"/>
      <c r="I75" s="8"/>
      <c r="J75" s="9"/>
      <c r="K75" s="174"/>
      <c r="L75" s="55"/>
      <c r="M75" s="55"/>
      <c r="N75" s="55"/>
      <c r="O75" s="96"/>
      <c r="P75" s="104">
        <f t="shared" si="4"/>
        <v>0</v>
      </c>
      <c r="Q75" s="272">
        <f t="shared" si="5"/>
        <v>0</v>
      </c>
      <c r="R75" s="135"/>
      <c r="S75" s="102"/>
    </row>
    <row r="76" spans="1:19" s="79" customFormat="1" ht="25.5" customHeight="1" thickBot="1">
      <c r="A76" s="25"/>
      <c r="B76" s="26"/>
      <c r="C76" s="27"/>
      <c r="D76" s="25"/>
      <c r="E76" s="26"/>
      <c r="F76" s="26"/>
      <c r="G76" s="26"/>
      <c r="H76" s="27"/>
      <c r="I76" s="25"/>
      <c r="J76" s="176"/>
      <c r="K76" s="175"/>
      <c r="L76" s="57"/>
      <c r="M76" s="57"/>
      <c r="N76" s="57"/>
      <c r="O76" s="99"/>
      <c r="P76" s="220">
        <f t="shared" si="4"/>
        <v>0</v>
      </c>
      <c r="Q76" s="273">
        <f t="shared" si="5"/>
        <v>0</v>
      </c>
      <c r="R76" s="70"/>
      <c r="S76" s="48"/>
    </row>
    <row r="77" spans="1:19" s="79" customFormat="1" ht="11.25" customHeight="1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7"/>
      <c r="L77" s="47"/>
      <c r="M77" s="47"/>
      <c r="N77" s="47"/>
      <c r="O77" s="47"/>
      <c r="P77" s="75"/>
      <c r="Q77" s="105"/>
      <c r="R77" s="48"/>
      <c r="S77" s="48"/>
    </row>
  </sheetData>
  <sheetProtection/>
  <mergeCells count="11">
    <mergeCell ref="P43:R43"/>
    <mergeCell ref="P44:R44"/>
    <mergeCell ref="A46:R46"/>
    <mergeCell ref="A21:R21"/>
    <mergeCell ref="P40:R40"/>
    <mergeCell ref="P41:R41"/>
    <mergeCell ref="P42:R42"/>
    <mergeCell ref="A1:R1"/>
    <mergeCell ref="P17:R17"/>
    <mergeCell ref="P18:R18"/>
    <mergeCell ref="P19:R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zrs</dc:creator>
  <cp:keywords/>
  <dc:description/>
  <cp:lastModifiedBy>zrs</cp:lastModifiedBy>
  <cp:lastPrinted>2007-03-31T18:41:11Z</cp:lastPrinted>
  <dcterms:created xsi:type="dcterms:W3CDTF">2007-01-25T09:50:20Z</dcterms:created>
  <dcterms:modified xsi:type="dcterms:W3CDTF">2007-04-02T17:16:45Z</dcterms:modified>
  <cp:category/>
  <cp:version/>
  <cp:contentType/>
  <cp:contentStatus/>
</cp:coreProperties>
</file>