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55" activeTab="4"/>
  </bookViews>
  <sheets>
    <sheet name="TRENUTNI PLASMAN" sheetId="1" r:id="rId1"/>
    <sheet name="1.KOLO" sheetId="2" r:id="rId2"/>
    <sheet name="2.KOLO" sheetId="3" r:id="rId3"/>
    <sheet name="3.KOLO" sheetId="4" r:id="rId4"/>
    <sheet name="4.KOLO" sheetId="5" r:id="rId5"/>
    <sheet name="5.KOLO" sheetId="6" r:id="rId6"/>
    <sheet name="6.KOLO" sheetId="7" r:id="rId7"/>
  </sheets>
  <definedNames/>
  <calcPr fullCalcOnLoad="1"/>
</workbook>
</file>

<file path=xl/sharedStrings.xml><?xml version="1.0" encoding="utf-8"?>
<sst xmlns="http://schemas.openxmlformats.org/spreadsheetml/2006/main" count="1535" uniqueCount="136">
  <si>
    <t>Ime</t>
  </si>
  <si>
    <t>Prezime</t>
  </si>
  <si>
    <t>Raz.</t>
  </si>
  <si>
    <t>Škola, klub, udruga</t>
  </si>
  <si>
    <t>Ime mentora A</t>
  </si>
  <si>
    <t>Prezime mentora A</t>
  </si>
  <si>
    <t>Ime mentora B</t>
  </si>
  <si>
    <t>Prezime mentora B</t>
  </si>
  <si>
    <t>Ime osobe koja prijavljuje</t>
  </si>
  <si>
    <t>Prezime osobe koja prijavljuje</t>
  </si>
  <si>
    <t>Zad
1</t>
  </si>
  <si>
    <t>Zad
2</t>
  </si>
  <si>
    <t>Zad
3</t>
  </si>
  <si>
    <t>Zad
4</t>
  </si>
  <si>
    <t>Zad
5</t>
  </si>
  <si>
    <t>Ukupno bodova po razredu</t>
  </si>
  <si>
    <t>PLASMAN
PO RAZREDU</t>
  </si>
  <si>
    <t>Karlo</t>
  </si>
  <si>
    <t>Mihaela</t>
  </si>
  <si>
    <t>Piskač</t>
  </si>
  <si>
    <t>OŠ Matije Gupca</t>
  </si>
  <si>
    <t>Paula</t>
  </si>
  <si>
    <t>Gombar</t>
  </si>
  <si>
    <t>OŠ Josipa Račića</t>
  </si>
  <si>
    <t>Matija</t>
  </si>
  <si>
    <t>Željka</t>
  </si>
  <si>
    <t>Orčić</t>
  </si>
  <si>
    <t>Mario</t>
  </si>
  <si>
    <t>OŠ Otona Ivekovića</t>
  </si>
  <si>
    <t>Mislav</t>
  </si>
  <si>
    <t>Filip</t>
  </si>
  <si>
    <t>Kristijan</t>
  </si>
  <si>
    <t>Postotak rješenih zadataka</t>
  </si>
  <si>
    <t>kolo 1</t>
  </si>
  <si>
    <t>kolo 2</t>
  </si>
  <si>
    <t>kolo 3</t>
  </si>
  <si>
    <t>kolo 4</t>
  </si>
  <si>
    <t>kolo 5</t>
  </si>
  <si>
    <t>kolo 6</t>
  </si>
  <si>
    <t>Ukupni postotak rješivosti</t>
  </si>
  <si>
    <t>max1</t>
  </si>
  <si>
    <t>max2</t>
  </si>
  <si>
    <t>max3</t>
  </si>
  <si>
    <t>max4</t>
  </si>
  <si>
    <t>max5</t>
  </si>
  <si>
    <t>max6</t>
  </si>
  <si>
    <t>max</t>
  </si>
  <si>
    <t>još koliko kola</t>
  </si>
  <si>
    <r>
      <t xml:space="preserve">ZG informatijada - KBT '07 - LOGO - MINI B
(3. razred OŠ - 1.,2.,3. i 4. zadatak) - </t>
    </r>
    <r>
      <rPr>
        <b/>
        <u val="single"/>
        <sz val="12"/>
        <rFont val="Arial"/>
        <family val="0"/>
      </rPr>
      <t>REZULTATI</t>
    </r>
  </si>
  <si>
    <t>Zvonimir</t>
  </si>
  <si>
    <t>Kučandi</t>
  </si>
  <si>
    <t>Greta</t>
  </si>
  <si>
    <t>Nicolas</t>
  </si>
  <si>
    <t>Assouline</t>
  </si>
  <si>
    <t>J. J. Strossmayer</t>
  </si>
  <si>
    <t>Luka</t>
  </si>
  <si>
    <t>Božikov</t>
  </si>
  <si>
    <t>OŠ bana J. Jelačića</t>
  </si>
  <si>
    <t>Ivaci</t>
  </si>
  <si>
    <t>OŠ bana Josipa Jelačića</t>
  </si>
  <si>
    <t>Dario</t>
  </si>
  <si>
    <t>Kos</t>
  </si>
  <si>
    <t>OŠ Odra</t>
  </si>
  <si>
    <t>Borna</t>
  </si>
  <si>
    <t>Runac</t>
  </si>
  <si>
    <t>Pejinović</t>
  </si>
  <si>
    <t>OŠ Cvijetno Naselje</t>
  </si>
  <si>
    <t>Arijana</t>
  </si>
  <si>
    <t>Kauzlarić</t>
  </si>
  <si>
    <t>OŠ Nikola Tesla</t>
  </si>
  <si>
    <t>Barbara</t>
  </si>
  <si>
    <t>Brandić</t>
  </si>
  <si>
    <t>OŠ Petra Preradovića</t>
  </si>
  <si>
    <t>Hrvoje</t>
  </si>
  <si>
    <t>Rinkovec</t>
  </si>
  <si>
    <t>Jakov</t>
  </si>
  <si>
    <t>Knežević</t>
  </si>
  <si>
    <t>Domagoj</t>
  </si>
  <si>
    <t>Franceković</t>
  </si>
  <si>
    <t>oš Rapska</t>
  </si>
  <si>
    <t>Natko</t>
  </si>
  <si>
    <t>Grgas</t>
  </si>
  <si>
    <t>Rebuša</t>
  </si>
  <si>
    <t>OŠ RAPSKA</t>
  </si>
  <si>
    <t>Tonka</t>
  </si>
  <si>
    <t>Ristevski</t>
  </si>
  <si>
    <t>Zorica</t>
  </si>
  <si>
    <t>Karačić</t>
  </si>
  <si>
    <t>Milinković</t>
  </si>
  <si>
    <t>Fruehwirth</t>
  </si>
  <si>
    <t>OŠ P. Preradovića</t>
  </si>
  <si>
    <t>Magdalena</t>
  </si>
  <si>
    <t>Ćorluka</t>
  </si>
  <si>
    <t>Lea</t>
  </si>
  <si>
    <t>Rački</t>
  </si>
  <si>
    <t>Ćerepinko</t>
  </si>
  <si>
    <t>Beljan</t>
  </si>
  <si>
    <t>Romana</t>
  </si>
  <si>
    <t>Žitnik</t>
  </si>
  <si>
    <t>Živko</t>
  </si>
  <si>
    <t>Krešimir</t>
  </si>
  <si>
    <t>Mišura</t>
  </si>
  <si>
    <t>Danijel</t>
  </si>
  <si>
    <t>Gordan</t>
  </si>
  <si>
    <t>Jurković</t>
  </si>
  <si>
    <t>Zvjezdana</t>
  </si>
  <si>
    <t>Sikirić</t>
  </si>
  <si>
    <t>Jelena</t>
  </si>
  <si>
    <t>Boris</t>
  </si>
  <si>
    <t>Ugljarević</t>
  </si>
  <si>
    <r>
      <t xml:space="preserve">ZG informatijada - KBT '07 - 1. kolo - LOGO - MINI B
(3. razred OŠ - 1.,2.,3. i 4. zadatak) - </t>
    </r>
    <r>
      <rPr>
        <b/>
        <u val="single"/>
        <sz val="12"/>
        <rFont val="Arial"/>
        <family val="0"/>
      </rPr>
      <t>REZULTATI</t>
    </r>
  </si>
  <si>
    <t>Miroslav</t>
  </si>
  <si>
    <t>Pavić</t>
  </si>
  <si>
    <t>Natalia</t>
  </si>
  <si>
    <t>Dujić</t>
  </si>
  <si>
    <t>Ivana</t>
  </si>
  <si>
    <t>Kokić</t>
  </si>
  <si>
    <t>Željko</t>
  </si>
  <si>
    <t>Darko</t>
  </si>
  <si>
    <t>Brkanac</t>
  </si>
  <si>
    <t>Burnik</t>
  </si>
  <si>
    <t>Renata</t>
  </si>
  <si>
    <t>Relić</t>
  </si>
  <si>
    <r>
      <t xml:space="preserve">ZG informatijada - KBT '07 - 2. kolo - LOGO - MINI B
(3. razred OŠ - 1.,2.,3. i 4.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</si>
  <si>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'07 - 3. kolo - LOGO - MINI B
(3. razred OŠ - 1.,2.,3. i 4.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</si>
  <si>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'07 - 4. kolo - LOGO - MINI B
(3. razred OŠ - 1.,2.,3. i 4.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</si>
  <si>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'07 - 5. kolo - LOGO - MINI B
(3. razred OŠ - 1.,2.,3. i 4.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</si>
  <si>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'07 - 6. kolo - LOGO - MINI B
(3. razred OŠ - 1.,2.,3. i 4.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</si>
  <si>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LOGO - MINI B 
( 4. razred OŠ - 1.,2.,3.,4.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</si>
  <si>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'07 - 1. kolo - LOGO - MINI B 
( 4. razred OŠ - 1.,2.,3.,4.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</si>
  <si>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'07 - 2. kolo - LOGO - MINI B
( 4. razred OŠ - 1.,2.,3.,4.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</si>
  <si>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'07 - 3. kolo - LOGO - MINI B
( 4. razred OŠ - 1.,2.,3.,4.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</si>
  <si>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'07 - 4. kolo - LOGO - MINI B
( 4. razred OŠ - 1.,2.,3.,4.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</si>
  <si>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'07 - 5. kolo - LOGO - MINI B
( 4. razred OŠ - 1.,2.,3.,4.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</si>
  <si>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'07 - 6. kolo - LOGO - MINI B
( 4. razred OŠ - 1.,2.,3.,4. i 5. zadatak) - </t>
    </r>
    <r>
      <rPr>
        <b/>
        <u val="single"/>
        <sz val="12"/>
        <rFont val="Arial"/>
        <family val="0"/>
      </rPr>
      <t>REZULTATI</t>
    </r>
  </si>
  <si>
    <t>Renato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</si>
</sst>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</numFmts>
  <fonts count="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10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0" fontId="2" fillId="2" borderId="5" xfId="0" applyNumberFormat="1" applyFont="1" applyFill="1" applyBorder="1" applyAlignment="1">
      <alignment horizontal="center" vertical="center"/>
    </xf>
    <xf numFmtId="10" fontId="2" fillId="2" borderId="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0" fontId="2" fillId="3" borderId="8" xfId="0" applyNumberFormat="1" applyFont="1" applyFill="1" applyBorder="1" applyAlignment="1">
      <alignment horizontal="center" vertical="center"/>
    </xf>
    <xf numFmtId="10" fontId="2" fillId="3" borderId="24" xfId="0" applyNumberFormat="1" applyFont="1" applyFill="1" applyBorder="1" applyAlignment="1">
      <alignment horizontal="center" vertical="center"/>
    </xf>
    <xf numFmtId="10" fontId="2" fillId="3" borderId="25" xfId="0" applyNumberFormat="1" applyFont="1" applyFill="1" applyBorder="1" applyAlignment="1">
      <alignment horizontal="center" vertical="center"/>
    </xf>
    <xf numFmtId="1" fontId="2" fillId="3" borderId="26" xfId="0" applyNumberFormat="1" applyFont="1" applyFill="1" applyBorder="1" applyAlignment="1">
      <alignment horizontal="center" vertical="center"/>
    </xf>
    <xf numFmtId="10" fontId="2" fillId="3" borderId="20" xfId="0" applyNumberFormat="1" applyFont="1" applyFill="1" applyBorder="1" applyAlignment="1">
      <alignment horizontal="center" vertical="center"/>
    </xf>
    <xf numFmtId="1" fontId="2" fillId="3" borderId="21" xfId="0" applyNumberFormat="1" applyFont="1" applyFill="1" applyBorder="1" applyAlignment="1">
      <alignment horizontal="center" vertical="center"/>
    </xf>
    <xf numFmtId="10" fontId="2" fillId="2" borderId="11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" fontId="2" fillId="3" borderId="29" xfId="0" applyNumberFormat="1" applyFont="1" applyFill="1" applyBorder="1" applyAlignment="1">
      <alignment horizontal="center" vertical="center"/>
    </xf>
    <xf numFmtId="1" fontId="2" fillId="3" borderId="10" xfId="0" applyNumberFormat="1" applyFont="1" applyFill="1" applyBorder="1" applyAlignment="1">
      <alignment horizontal="center" vertical="center"/>
    </xf>
    <xf numFmtId="10" fontId="2" fillId="2" borderId="28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41" xfId="0" applyFont="1" applyFill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center" vertical="center" wrapText="1"/>
    </xf>
    <xf numFmtId="10" fontId="2" fillId="6" borderId="24" xfId="0" applyNumberFormat="1" applyFont="1" applyFill="1" applyBorder="1" applyAlignment="1" applyProtection="1">
      <alignment horizontal="center" vertical="center"/>
      <protection locked="0"/>
    </xf>
    <xf numFmtId="10" fontId="2" fillId="7" borderId="29" xfId="0" applyNumberFormat="1" applyFont="1" applyFill="1" applyBorder="1" applyAlignment="1" applyProtection="1">
      <alignment horizontal="center" vertical="center"/>
      <protection locked="0"/>
    </xf>
    <xf numFmtId="10" fontId="2" fillId="6" borderId="20" xfId="0" applyNumberFormat="1" applyFont="1" applyFill="1" applyBorder="1" applyAlignment="1" applyProtection="1">
      <alignment horizontal="center" vertical="center"/>
      <protection locked="0"/>
    </xf>
    <xf numFmtId="10" fontId="2" fillId="7" borderId="43" xfId="0" applyNumberFormat="1" applyFont="1" applyFill="1" applyBorder="1" applyAlignment="1" applyProtection="1">
      <alignment horizontal="center" vertical="center"/>
      <protection locked="0"/>
    </xf>
    <xf numFmtId="10" fontId="2" fillId="7" borderId="10" xfId="0" applyNumberFormat="1" applyFont="1" applyFill="1" applyBorder="1" applyAlignment="1" applyProtection="1">
      <alignment horizontal="center" vertical="center"/>
      <protection locked="0"/>
    </xf>
    <xf numFmtId="0" fontId="3" fillId="6" borderId="14" xfId="0" applyFont="1" applyFill="1" applyBorder="1" applyAlignment="1" applyProtection="1">
      <alignment horizontal="center" vertical="center"/>
      <protection locked="0"/>
    </xf>
    <xf numFmtId="0" fontId="3" fillId="6" borderId="15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3" fillId="6" borderId="17" xfId="0" applyFont="1" applyFill="1" applyBorder="1" applyAlignment="1" applyProtection="1">
      <alignment horizontal="center" vertical="center"/>
      <protection locked="0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6" borderId="19" xfId="0" applyFont="1" applyFill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6" borderId="25" xfId="0" applyFont="1" applyFill="1" applyBorder="1" applyAlignment="1" applyProtection="1">
      <alignment horizontal="center" vertical="center"/>
      <protection locked="0"/>
    </xf>
    <xf numFmtId="0" fontId="3" fillId="6" borderId="29" xfId="0" applyFont="1" applyFill="1" applyBorder="1" applyAlignment="1" applyProtection="1">
      <alignment horizontal="center" vertical="center"/>
      <protection locked="0"/>
    </xf>
    <xf numFmtId="0" fontId="3" fillId="6" borderId="8" xfId="0" applyFont="1" applyFill="1" applyBorder="1" applyAlignment="1" applyProtection="1">
      <alignment horizontal="center" vertical="center"/>
      <protection locked="0"/>
    </xf>
    <xf numFmtId="0" fontId="3" fillId="6" borderId="10" xfId="0" applyFont="1" applyFill="1" applyBorder="1" applyAlignment="1" applyProtection="1">
      <alignment horizontal="center" vertical="center"/>
      <protection locked="0"/>
    </xf>
    <xf numFmtId="0" fontId="3" fillId="6" borderId="23" xfId="0" applyFont="1" applyFill="1" applyBorder="1" applyAlignment="1" applyProtection="1">
      <alignment horizontal="center" vertical="center"/>
      <protection locked="0"/>
    </xf>
    <xf numFmtId="0" fontId="3" fillId="6" borderId="30" xfId="0" applyFont="1" applyFill="1" applyBorder="1" applyAlignment="1" applyProtection="1">
      <alignment horizontal="center" vertical="center"/>
      <protection locked="0"/>
    </xf>
    <xf numFmtId="1" fontId="2" fillId="4" borderId="44" xfId="0" applyNumberFormat="1" applyFont="1" applyFill="1" applyBorder="1" applyAlignment="1" applyProtection="1">
      <alignment horizontal="center" vertical="center"/>
      <protection/>
    </xf>
    <xf numFmtId="10" fontId="2" fillId="6" borderId="28" xfId="0" applyNumberFormat="1" applyFont="1" applyFill="1" applyBorder="1" applyAlignment="1" applyProtection="1">
      <alignment horizontal="center" vertical="center"/>
      <protection/>
    </xf>
    <xf numFmtId="1" fontId="2" fillId="4" borderId="45" xfId="0" applyNumberFormat="1" applyFont="1" applyFill="1" applyBorder="1" applyAlignment="1" applyProtection="1">
      <alignment horizontal="center" vertical="center"/>
      <protection/>
    </xf>
    <xf numFmtId="10" fontId="2" fillId="6" borderId="11" xfId="0" applyNumberFormat="1" applyFont="1" applyFill="1" applyBorder="1" applyAlignment="1" applyProtection="1">
      <alignment horizontal="center" vertical="center"/>
      <protection/>
    </xf>
    <xf numFmtId="1" fontId="2" fillId="4" borderId="46" xfId="0" applyNumberFormat="1" applyFont="1" applyFill="1" applyBorder="1" applyAlignment="1" applyProtection="1">
      <alignment horizontal="center" vertical="center"/>
      <protection/>
    </xf>
    <xf numFmtId="10" fontId="2" fillId="6" borderId="27" xfId="0" applyNumberFormat="1" applyFont="1" applyFill="1" applyBorder="1" applyAlignment="1" applyProtection="1">
      <alignment horizontal="center" vertical="center"/>
      <protection/>
    </xf>
    <xf numFmtId="0" fontId="2" fillId="4" borderId="44" xfId="0" applyFont="1" applyFill="1" applyBorder="1" applyAlignment="1" applyProtection="1">
      <alignment horizontal="center" vertical="center"/>
      <protection/>
    </xf>
    <xf numFmtId="10" fontId="2" fillId="6" borderId="44" xfId="0" applyNumberFormat="1" applyFont="1" applyFill="1" applyBorder="1" applyAlignment="1" applyProtection="1">
      <alignment horizontal="center" vertical="center"/>
      <protection/>
    </xf>
    <xf numFmtId="0" fontId="2" fillId="4" borderId="45" xfId="0" applyFont="1" applyFill="1" applyBorder="1" applyAlignment="1" applyProtection="1">
      <alignment horizontal="center" vertical="center"/>
      <protection/>
    </xf>
    <xf numFmtId="10" fontId="2" fillId="6" borderId="45" xfId="0" applyNumberFormat="1" applyFont="1" applyFill="1" applyBorder="1" applyAlignment="1" applyProtection="1">
      <alignment horizontal="center" vertical="center"/>
      <protection/>
    </xf>
    <xf numFmtId="0" fontId="2" fillId="4" borderId="46" xfId="0" applyFont="1" applyFill="1" applyBorder="1" applyAlignment="1" applyProtection="1">
      <alignment horizontal="center" vertical="center"/>
      <protection/>
    </xf>
    <xf numFmtId="10" fontId="2" fillId="6" borderId="46" xfId="0" applyNumberFormat="1" applyFont="1" applyFill="1" applyBorder="1" applyAlignment="1" applyProtection="1">
      <alignment horizontal="center" vertical="center"/>
      <protection/>
    </xf>
    <xf numFmtId="0" fontId="2" fillId="5" borderId="47" xfId="0" applyFont="1" applyFill="1" applyBorder="1" applyAlignment="1">
      <alignment horizontal="center" vertical="center" wrapText="1"/>
    </xf>
    <xf numFmtId="10" fontId="2" fillId="6" borderId="48" xfId="0" applyNumberFormat="1" applyFont="1" applyFill="1" applyBorder="1" applyAlignment="1" applyProtection="1">
      <alignment horizontal="center" vertical="center"/>
      <protection locked="0"/>
    </xf>
    <xf numFmtId="10" fontId="2" fillId="6" borderId="49" xfId="0" applyNumberFormat="1" applyFont="1" applyFill="1" applyBorder="1" applyAlignment="1" applyProtection="1">
      <alignment horizontal="center" vertical="center"/>
      <protection locked="0"/>
    </xf>
    <xf numFmtId="1" fontId="2" fillId="6" borderId="10" xfId="0" applyNumberFormat="1" applyFont="1" applyFill="1" applyBorder="1" applyAlignment="1" applyProtection="1">
      <alignment horizontal="center" vertical="center"/>
      <protection locked="0"/>
    </xf>
    <xf numFmtId="10" fontId="2" fillId="6" borderId="29" xfId="0" applyNumberFormat="1" applyFont="1" applyFill="1" applyBorder="1" applyAlignment="1" applyProtection="1">
      <alignment horizontal="center" vertical="center"/>
      <protection locked="0"/>
    </xf>
    <xf numFmtId="10" fontId="2" fillId="6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50" xfId="0" applyFont="1" applyBorder="1" applyAlignment="1">
      <alignment horizontal="center" vertical="center" wrapText="1"/>
    </xf>
    <xf numFmtId="10" fontId="2" fillId="6" borderId="22" xfId="0" applyNumberFormat="1" applyFont="1" applyFill="1" applyBorder="1" applyAlignment="1" applyProtection="1">
      <alignment horizontal="center" vertical="center"/>
      <protection locked="0"/>
    </xf>
    <xf numFmtId="10" fontId="2" fillId="7" borderId="30" xfId="0" applyNumberFormat="1" applyFont="1" applyFill="1" applyBorder="1" applyAlignment="1" applyProtection="1">
      <alignment horizontal="center" vertical="center"/>
      <protection locked="0"/>
    </xf>
    <xf numFmtId="10" fontId="2" fillId="3" borderId="22" xfId="0" applyNumberFormat="1" applyFont="1" applyFill="1" applyBorder="1" applyAlignment="1">
      <alignment horizontal="center" vertical="center"/>
    </xf>
    <xf numFmtId="10" fontId="2" fillId="3" borderId="23" xfId="0" applyNumberFormat="1" applyFont="1" applyFill="1" applyBorder="1" applyAlignment="1">
      <alignment horizontal="center" vertical="center"/>
    </xf>
    <xf numFmtId="1" fontId="2" fillId="3" borderId="50" xfId="0" applyNumberFormat="1" applyFont="1" applyFill="1" applyBorder="1" applyAlignment="1">
      <alignment horizontal="center" vertical="center"/>
    </xf>
    <xf numFmtId="10" fontId="2" fillId="2" borderId="51" xfId="0" applyNumberFormat="1" applyFont="1" applyFill="1" applyBorder="1" applyAlignment="1">
      <alignment horizontal="center" vertical="center"/>
    </xf>
    <xf numFmtId="10" fontId="2" fillId="2" borderId="27" xfId="0" applyNumberFormat="1" applyFont="1" applyFill="1" applyBorder="1" applyAlignment="1">
      <alignment horizontal="center" vertical="center"/>
    </xf>
    <xf numFmtId="0" fontId="3" fillId="6" borderId="48" xfId="0" applyFont="1" applyFill="1" applyBorder="1" applyAlignment="1" applyProtection="1">
      <alignment horizontal="center" vertical="center"/>
      <protection locked="0"/>
    </xf>
    <xf numFmtId="0" fontId="3" fillId="6" borderId="49" xfId="0" applyFont="1" applyFill="1" applyBorder="1" applyAlignment="1" applyProtection="1">
      <alignment horizontal="center" vertical="center"/>
      <protection locked="0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5" borderId="67" xfId="0" applyFont="1" applyFill="1" applyBorder="1" applyAlignment="1">
      <alignment horizontal="center" vertical="center" wrapText="1"/>
    </xf>
    <xf numFmtId="0" fontId="2" fillId="5" borderId="68" xfId="0" applyFont="1" applyFill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6" borderId="69" xfId="0" applyFont="1" applyFill="1" applyBorder="1" applyAlignment="1" applyProtection="1">
      <alignment horizontal="center" vertical="center"/>
      <protection locked="0"/>
    </xf>
    <xf numFmtId="0" fontId="3" fillId="6" borderId="70" xfId="0" applyFont="1" applyFill="1" applyBorder="1" applyAlignment="1" applyProtection="1">
      <alignment horizontal="center" vertical="center"/>
      <protection locked="0"/>
    </xf>
    <xf numFmtId="0" fontId="3" fillId="0" borderId="71" xfId="0" applyFont="1" applyFill="1" applyBorder="1" applyAlignment="1" applyProtection="1">
      <alignment horizontal="center" vertical="center"/>
      <protection locked="0"/>
    </xf>
    <xf numFmtId="0" fontId="2" fillId="0" borderId="72" xfId="0" applyFont="1" applyFill="1" applyBorder="1" applyAlignment="1">
      <alignment horizontal="center" vertical="center" wrapText="1"/>
    </xf>
    <xf numFmtId="0" fontId="2" fillId="5" borderId="73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0" fontId="2" fillId="5" borderId="82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83" xfId="0" applyFont="1" applyFill="1" applyBorder="1" applyAlignment="1">
      <alignment horizontal="center" vertical="center"/>
    </xf>
    <xf numFmtId="0" fontId="2" fillId="6" borderId="60" xfId="0" applyFont="1" applyFill="1" applyBorder="1" applyAlignment="1">
      <alignment horizontal="center" vertical="center" wrapText="1"/>
    </xf>
    <xf numFmtId="0" fontId="2" fillId="6" borderId="66" xfId="0" applyFont="1" applyFill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0" fontId="4" fillId="4" borderId="85" xfId="0" applyFont="1" applyFill="1" applyBorder="1" applyAlignment="1">
      <alignment horizontal="center" vertical="center"/>
    </xf>
    <xf numFmtId="10" fontId="2" fillId="6" borderId="25" xfId="0" applyNumberFormat="1" applyFont="1" applyFill="1" applyBorder="1" applyAlignment="1" applyProtection="1">
      <alignment horizontal="center" vertical="center"/>
      <protection locked="0"/>
    </xf>
    <xf numFmtId="10" fontId="2" fillId="6" borderId="77" xfId="0" applyNumberFormat="1" applyFont="1" applyFill="1" applyBorder="1" applyAlignment="1" applyProtection="1">
      <alignment horizontal="center" vertical="center"/>
      <protection locked="0"/>
    </xf>
    <xf numFmtId="10" fontId="2" fillId="6" borderId="8" xfId="0" applyNumberFormat="1" applyFont="1" applyFill="1" applyBorder="1" applyAlignment="1" applyProtection="1">
      <alignment horizontal="center" vertical="center"/>
      <protection locked="0"/>
    </xf>
    <xf numFmtId="0" fontId="2" fillId="6" borderId="8" xfId="0" applyFont="1" applyFill="1" applyBorder="1" applyAlignment="1" applyProtection="1">
      <alignment horizontal="center" vertical="center"/>
      <protection locked="0"/>
    </xf>
    <xf numFmtId="0" fontId="4" fillId="4" borderId="27" xfId="0" applyFont="1" applyFill="1" applyBorder="1" applyAlignment="1">
      <alignment horizontal="center" vertical="center"/>
    </xf>
    <xf numFmtId="0" fontId="4" fillId="2" borderId="83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0" fontId="2" fillId="6" borderId="75" xfId="0" applyNumberFormat="1" applyFont="1" applyFill="1" applyBorder="1" applyAlignment="1" applyProtection="1">
      <alignment horizontal="center" vertical="center"/>
      <protection locked="0"/>
    </xf>
    <xf numFmtId="0" fontId="2" fillId="6" borderId="23" xfId="0" applyFont="1" applyFill="1" applyBorder="1" applyAlignment="1" applyProtection="1">
      <alignment horizontal="center" vertical="center"/>
      <protection locked="0"/>
    </xf>
    <xf numFmtId="1" fontId="2" fillId="6" borderId="30" xfId="0" applyNumberFormat="1" applyFont="1" applyFill="1" applyBorder="1" applyAlignment="1" applyProtection="1">
      <alignment horizontal="center" vertical="center"/>
      <protection locked="0"/>
    </xf>
    <xf numFmtId="1" fontId="2" fillId="3" borderId="30" xfId="0" applyNumberFormat="1" applyFont="1" applyFill="1" applyBorder="1" applyAlignment="1">
      <alignment horizontal="center" vertical="center"/>
    </xf>
    <xf numFmtId="0" fontId="2" fillId="6" borderId="3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1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 horizontal="center" vertical="center" wrapText="1"/>
    </xf>
    <xf numFmtId="0" fontId="2" fillId="6" borderId="90" xfId="0" applyFont="1" applyFill="1" applyBorder="1" applyAlignment="1">
      <alignment horizontal="center" vertical="center" wrapText="1"/>
    </xf>
    <xf numFmtId="0" fontId="2" fillId="5" borderId="92" xfId="0" applyFont="1" applyFill="1" applyBorder="1" applyAlignment="1">
      <alignment horizontal="center" vertical="center" wrapText="1"/>
    </xf>
    <xf numFmtId="0" fontId="3" fillId="6" borderId="75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10" fontId="2" fillId="6" borderId="3" xfId="0" applyNumberFormat="1" applyFont="1" applyFill="1" applyBorder="1" applyAlignment="1" applyProtection="1">
      <alignment horizontal="center" vertical="center"/>
      <protection/>
    </xf>
    <xf numFmtId="10" fontId="2" fillId="6" borderId="4" xfId="0" applyNumberFormat="1" applyFont="1" applyFill="1" applyBorder="1" applyAlignment="1" applyProtection="1">
      <alignment horizontal="center" vertical="center"/>
      <protection/>
    </xf>
    <xf numFmtId="10" fontId="2" fillId="6" borderId="83" xfId="0" applyNumberFormat="1" applyFont="1" applyFill="1" applyBorder="1" applyAlignment="1" applyProtection="1">
      <alignment horizontal="center" vertical="center"/>
      <protection/>
    </xf>
    <xf numFmtId="1" fontId="2" fillId="4" borderId="28" xfId="0" applyNumberFormat="1" applyFont="1" applyFill="1" applyBorder="1" applyAlignment="1" applyProtection="1">
      <alignment horizontal="center" vertical="center"/>
      <protection/>
    </xf>
    <xf numFmtId="1" fontId="2" fillId="4" borderId="11" xfId="0" applyNumberFormat="1" applyFont="1" applyFill="1" applyBorder="1" applyAlignment="1" applyProtection="1">
      <alignment horizontal="center" vertical="center"/>
      <protection/>
    </xf>
    <xf numFmtId="1" fontId="2" fillId="4" borderId="27" xfId="0" applyNumberFormat="1" applyFont="1" applyFill="1" applyBorder="1" applyAlignment="1" applyProtection="1">
      <alignment horizontal="center" vertical="center"/>
      <protection/>
    </xf>
    <xf numFmtId="0" fontId="4" fillId="4" borderId="93" xfId="0" applyFont="1" applyFill="1" applyBorder="1" applyAlignment="1">
      <alignment horizontal="center" vertical="center"/>
    </xf>
    <xf numFmtId="0" fontId="2" fillId="5" borderId="94" xfId="0" applyFont="1" applyFill="1" applyBorder="1" applyAlignment="1">
      <alignment horizontal="center" vertical="center" wrapText="1"/>
    </xf>
    <xf numFmtId="0" fontId="2" fillId="5" borderId="51" xfId="0" applyFont="1" applyFill="1" applyBorder="1" applyAlignment="1">
      <alignment horizontal="center" vertical="center" wrapText="1"/>
    </xf>
    <xf numFmtId="10" fontId="2" fillId="6" borderId="23" xfId="0" applyNumberFormat="1" applyFont="1" applyFill="1" applyBorder="1" applyAlignment="1" applyProtection="1">
      <alignment horizontal="center" vertical="center"/>
      <protection locked="0"/>
    </xf>
    <xf numFmtId="49" fontId="2" fillId="6" borderId="39" xfId="0" applyNumberFormat="1" applyFont="1" applyFill="1" applyBorder="1" applyAlignment="1">
      <alignment horizontal="center" vertical="center" wrapText="1"/>
    </xf>
    <xf numFmtId="49" fontId="2" fillId="6" borderId="40" xfId="0" applyNumberFormat="1" applyFont="1" applyFill="1" applyBorder="1" applyAlignment="1">
      <alignment horizontal="center" vertical="center" wrapText="1"/>
    </xf>
    <xf numFmtId="49" fontId="2" fillId="6" borderId="95" xfId="0" applyNumberFormat="1" applyFont="1" applyFill="1" applyBorder="1" applyAlignment="1">
      <alignment horizontal="center" vertical="center" wrapText="1"/>
    </xf>
    <xf numFmtId="49" fontId="2" fillId="6" borderId="96" xfId="0" applyNumberFormat="1" applyFont="1" applyFill="1" applyBorder="1" applyAlignment="1">
      <alignment horizontal="center" vertical="center" wrapText="1"/>
    </xf>
    <xf numFmtId="49" fontId="2" fillId="6" borderId="97" xfId="0" applyNumberFormat="1" applyFont="1" applyFill="1" applyBorder="1" applyAlignment="1">
      <alignment horizontal="center" vertical="center" wrapText="1"/>
    </xf>
    <xf numFmtId="49" fontId="2" fillId="6" borderId="98" xfId="0" applyNumberFormat="1" applyFont="1" applyFill="1" applyBorder="1" applyAlignment="1">
      <alignment horizontal="center" vertical="center" wrapText="1"/>
    </xf>
    <xf numFmtId="0" fontId="4" fillId="5" borderId="99" xfId="0" applyFont="1" applyFill="1" applyBorder="1" applyAlignment="1">
      <alignment horizontal="center" vertical="center" wrapText="1"/>
    </xf>
    <xf numFmtId="0" fontId="4" fillId="5" borderId="100" xfId="0" applyFont="1" applyFill="1" applyBorder="1" applyAlignment="1">
      <alignment horizontal="center" vertical="center" wrapText="1"/>
    </xf>
    <xf numFmtId="0" fontId="4" fillId="5" borderId="94" xfId="0" applyFont="1" applyFill="1" applyBorder="1" applyAlignment="1">
      <alignment horizontal="center" vertical="center" wrapText="1"/>
    </xf>
    <xf numFmtId="0" fontId="4" fillId="5" borderId="100" xfId="0" applyFont="1" applyFill="1" applyBorder="1" applyAlignment="1">
      <alignment horizontal="center" vertical="center"/>
    </xf>
    <xf numFmtId="0" fontId="4" fillId="5" borderId="94" xfId="0" applyFont="1" applyFill="1" applyBorder="1" applyAlignment="1">
      <alignment horizontal="center" vertical="center"/>
    </xf>
    <xf numFmtId="0" fontId="0" fillId="0" borderId="100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4" fillId="5" borderId="101" xfId="0" applyFont="1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workbookViewId="0" topLeftCell="A1">
      <selection activeCell="V8" sqref="V8"/>
    </sheetView>
  </sheetViews>
  <sheetFormatPr defaultColWidth="9.140625" defaultRowHeight="12.75"/>
  <cols>
    <col min="1" max="1" width="8.8515625" style="0" customWidth="1"/>
    <col min="2" max="2" width="10.28125" style="0" customWidth="1"/>
    <col min="3" max="3" width="4.57421875" style="0" customWidth="1"/>
    <col min="5" max="7" width="7.8515625" style="0" customWidth="1"/>
    <col min="8" max="8" width="7.7109375" style="0" customWidth="1"/>
    <col min="9" max="9" width="8.00390625" style="0" customWidth="1"/>
    <col min="10" max="10" width="7.421875" style="14" customWidth="1"/>
    <col min="11" max="18" width="7.421875" style="0" hidden="1" customWidth="1"/>
  </cols>
  <sheetData>
    <row r="1" spans="1:20" ht="43.5" customHeight="1" thickBot="1">
      <c r="A1" s="208" t="s">
        <v>48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10"/>
    </row>
    <row r="2" spans="1:20" ht="42.75" customHeight="1" thickBot="1">
      <c r="A2" s="51" t="s">
        <v>0</v>
      </c>
      <c r="B2" s="52" t="s">
        <v>1</v>
      </c>
      <c r="C2" s="53" t="s">
        <v>2</v>
      </c>
      <c r="D2" s="49" t="s">
        <v>3</v>
      </c>
      <c r="E2" s="205" t="s">
        <v>33</v>
      </c>
      <c r="F2" s="206" t="s">
        <v>34</v>
      </c>
      <c r="G2" s="206" t="s">
        <v>35</v>
      </c>
      <c r="H2" s="206" t="s">
        <v>36</v>
      </c>
      <c r="I2" s="206" t="s">
        <v>37</v>
      </c>
      <c r="J2" s="207" t="s">
        <v>38</v>
      </c>
      <c r="K2" s="54" t="s">
        <v>40</v>
      </c>
      <c r="L2" s="54" t="s">
        <v>41</v>
      </c>
      <c r="M2" s="54" t="s">
        <v>42</v>
      </c>
      <c r="N2" s="54" t="s">
        <v>43</v>
      </c>
      <c r="O2" s="54" t="s">
        <v>44</v>
      </c>
      <c r="P2" s="54" t="s">
        <v>45</v>
      </c>
      <c r="Q2" s="55" t="s">
        <v>46</v>
      </c>
      <c r="R2" s="55" t="s">
        <v>47</v>
      </c>
      <c r="S2" s="66" t="s">
        <v>39</v>
      </c>
      <c r="T2" s="200" t="s">
        <v>16</v>
      </c>
    </row>
    <row r="3" spans="1:20" ht="22.5" customHeight="1">
      <c r="A3" s="22" t="s">
        <v>51</v>
      </c>
      <c r="B3" s="23" t="s">
        <v>22</v>
      </c>
      <c r="C3" s="24">
        <v>3</v>
      </c>
      <c r="D3" s="20" t="s">
        <v>23</v>
      </c>
      <c r="E3" s="70">
        <v>0.95</v>
      </c>
      <c r="F3" s="165">
        <v>1</v>
      </c>
      <c r="G3" s="165">
        <v>0.925</v>
      </c>
      <c r="H3" s="165">
        <v>0.97</v>
      </c>
      <c r="I3" s="165"/>
      <c r="J3" s="71"/>
      <c r="K3" s="33">
        <f aca="true" t="shared" si="0" ref="K3:K10">SUM(F3:J3)</f>
        <v>2.895</v>
      </c>
      <c r="L3" s="34">
        <f aca="true" t="shared" si="1" ref="L3:L10">SUM(E3,G3:J3)</f>
        <v>2.8449999999999998</v>
      </c>
      <c r="M3" s="34">
        <f aca="true" t="shared" si="2" ref="M3:M10">SUM(E3:F3,H3:J3)</f>
        <v>2.92</v>
      </c>
      <c r="N3" s="34">
        <f aca="true" t="shared" si="3" ref="N3:N10">SUM(E3:G3,I3:J3)</f>
        <v>2.875</v>
      </c>
      <c r="O3" s="34">
        <f aca="true" t="shared" si="4" ref="O3:O10">SUM(E3:H3,J3)</f>
        <v>3.8449999999999998</v>
      </c>
      <c r="P3" s="34">
        <f aca="true" t="shared" si="5" ref="P3:P10">SUM(E3:I3)</f>
        <v>3.8449999999999998</v>
      </c>
      <c r="Q3" s="34">
        <f>MAX(K3:P3)</f>
        <v>3.8449999999999998</v>
      </c>
      <c r="R3" s="35">
        <f aca="true" t="shared" si="6" ref="R3:R10">COUNTBLANK(E3:J3)</f>
        <v>2</v>
      </c>
      <c r="S3" s="13">
        <f aca="true" t="shared" si="7" ref="S3:S10">IF(R3=0,Q3/5,Q3/(6-R3))</f>
        <v>0.9612499999999999</v>
      </c>
      <c r="T3" s="163">
        <v>1</v>
      </c>
    </row>
    <row r="4" spans="1:20" ht="22.5" customHeight="1">
      <c r="A4" s="25" t="s">
        <v>52</v>
      </c>
      <c r="B4" s="3" t="s">
        <v>53</v>
      </c>
      <c r="C4" s="26">
        <v>3</v>
      </c>
      <c r="D4" s="21" t="s">
        <v>54</v>
      </c>
      <c r="E4" s="72">
        <v>0.675</v>
      </c>
      <c r="F4" s="166">
        <v>0.625</v>
      </c>
      <c r="G4" s="166">
        <v>0.975</v>
      </c>
      <c r="H4" s="166">
        <v>0.985</v>
      </c>
      <c r="I4" s="166"/>
      <c r="J4" s="73"/>
      <c r="K4" s="36">
        <f t="shared" si="0"/>
        <v>2.585</v>
      </c>
      <c r="L4" s="32">
        <f t="shared" si="1"/>
        <v>2.635</v>
      </c>
      <c r="M4" s="32">
        <f t="shared" si="2"/>
        <v>2.285</v>
      </c>
      <c r="N4" s="32">
        <f t="shared" si="3"/>
        <v>2.275</v>
      </c>
      <c r="O4" s="32">
        <f t="shared" si="4"/>
        <v>3.26</v>
      </c>
      <c r="P4" s="32">
        <f t="shared" si="5"/>
        <v>3.26</v>
      </c>
      <c r="Q4" s="32">
        <f aca="true" t="shared" si="8" ref="Q4:Q10">SUM(E4:J4)</f>
        <v>3.26</v>
      </c>
      <c r="R4" s="37">
        <f t="shared" si="6"/>
        <v>2</v>
      </c>
      <c r="S4" s="12">
        <f t="shared" si="7"/>
        <v>0.815</v>
      </c>
      <c r="T4" s="164">
        <v>2</v>
      </c>
    </row>
    <row r="5" spans="1:20" ht="22.5" customHeight="1">
      <c r="A5" s="25" t="s">
        <v>49</v>
      </c>
      <c r="B5" s="3" t="s">
        <v>50</v>
      </c>
      <c r="C5" s="26">
        <v>3</v>
      </c>
      <c r="D5" s="21" t="s">
        <v>23</v>
      </c>
      <c r="E5" s="72">
        <v>1</v>
      </c>
      <c r="F5" s="167">
        <v>0.5</v>
      </c>
      <c r="G5" s="167">
        <v>0.525</v>
      </c>
      <c r="H5" s="167">
        <v>0</v>
      </c>
      <c r="I5" s="167"/>
      <c r="J5" s="74"/>
      <c r="K5" s="36">
        <f t="shared" si="0"/>
        <v>1.025</v>
      </c>
      <c r="L5" s="32">
        <f t="shared" si="1"/>
        <v>1.525</v>
      </c>
      <c r="M5" s="32">
        <f t="shared" si="2"/>
        <v>1.5</v>
      </c>
      <c r="N5" s="32">
        <f t="shared" si="3"/>
        <v>2.025</v>
      </c>
      <c r="O5" s="32">
        <f t="shared" si="4"/>
        <v>2.025</v>
      </c>
      <c r="P5" s="32">
        <f t="shared" si="5"/>
        <v>2.025</v>
      </c>
      <c r="Q5" s="32">
        <f t="shared" si="8"/>
        <v>2.025</v>
      </c>
      <c r="R5" s="37">
        <f t="shared" si="6"/>
        <v>2</v>
      </c>
      <c r="S5" s="12">
        <f t="shared" si="7"/>
        <v>0.50625</v>
      </c>
      <c r="T5" s="164">
        <v>3</v>
      </c>
    </row>
    <row r="6" spans="1:20" ht="22.5" customHeight="1">
      <c r="A6" s="25" t="s">
        <v>60</v>
      </c>
      <c r="B6" s="3" t="s">
        <v>61</v>
      </c>
      <c r="C6" s="26">
        <v>3</v>
      </c>
      <c r="D6" s="21" t="s">
        <v>62</v>
      </c>
      <c r="E6" s="72">
        <v>0</v>
      </c>
      <c r="F6" s="167">
        <v>0</v>
      </c>
      <c r="G6" s="167">
        <v>0.54</v>
      </c>
      <c r="H6" s="167">
        <v>0.3</v>
      </c>
      <c r="I6" s="167"/>
      <c r="J6" s="74"/>
      <c r="K6" s="36">
        <f t="shared" si="0"/>
        <v>0.8400000000000001</v>
      </c>
      <c r="L6" s="32">
        <f t="shared" si="1"/>
        <v>0.8400000000000001</v>
      </c>
      <c r="M6" s="32">
        <f t="shared" si="2"/>
        <v>0.3</v>
      </c>
      <c r="N6" s="32">
        <f t="shared" si="3"/>
        <v>0.54</v>
      </c>
      <c r="O6" s="32">
        <f t="shared" si="4"/>
        <v>0.8400000000000001</v>
      </c>
      <c r="P6" s="32">
        <f t="shared" si="5"/>
        <v>0.8400000000000001</v>
      </c>
      <c r="Q6" s="32">
        <f t="shared" si="8"/>
        <v>0.8400000000000001</v>
      </c>
      <c r="R6" s="37">
        <f t="shared" si="6"/>
        <v>2</v>
      </c>
      <c r="S6" s="12">
        <f t="shared" si="7"/>
        <v>0.21000000000000002</v>
      </c>
      <c r="T6" s="164">
        <v>4</v>
      </c>
    </row>
    <row r="7" spans="1:20" ht="22.5" customHeight="1">
      <c r="A7" s="25" t="s">
        <v>135</v>
      </c>
      <c r="B7" s="3" t="s">
        <v>68</v>
      </c>
      <c r="C7" s="26">
        <v>2</v>
      </c>
      <c r="D7" s="217" t="s">
        <v>69</v>
      </c>
      <c r="E7" s="72">
        <v>0</v>
      </c>
      <c r="F7" s="167">
        <v>0</v>
      </c>
      <c r="G7" s="167">
        <v>0</v>
      </c>
      <c r="H7" s="167">
        <v>0.7</v>
      </c>
      <c r="I7" s="167"/>
      <c r="J7" s="74"/>
      <c r="K7" s="36">
        <f t="shared" si="0"/>
        <v>0.7</v>
      </c>
      <c r="L7" s="32">
        <f t="shared" si="1"/>
        <v>0.7</v>
      </c>
      <c r="M7" s="32">
        <f t="shared" si="2"/>
        <v>0.7</v>
      </c>
      <c r="N7" s="32">
        <f t="shared" si="3"/>
        <v>0</v>
      </c>
      <c r="O7" s="32">
        <f t="shared" si="4"/>
        <v>0.7</v>
      </c>
      <c r="P7" s="32">
        <f t="shared" si="5"/>
        <v>0.7</v>
      </c>
      <c r="Q7" s="32">
        <f t="shared" si="8"/>
        <v>0.7</v>
      </c>
      <c r="R7" s="37">
        <f t="shared" si="6"/>
        <v>2</v>
      </c>
      <c r="S7" s="12">
        <f t="shared" si="7"/>
        <v>0.175</v>
      </c>
      <c r="T7" s="164">
        <v>5</v>
      </c>
    </row>
    <row r="8" spans="1:20" ht="22.5" customHeight="1">
      <c r="A8" s="25" t="s">
        <v>55</v>
      </c>
      <c r="B8" s="3" t="s">
        <v>56</v>
      </c>
      <c r="C8" s="26">
        <v>3</v>
      </c>
      <c r="D8" s="21" t="s">
        <v>57</v>
      </c>
      <c r="E8" s="72">
        <v>0.075</v>
      </c>
      <c r="F8" s="167">
        <v>0.05</v>
      </c>
      <c r="G8" s="167">
        <v>0</v>
      </c>
      <c r="H8" s="167">
        <v>0</v>
      </c>
      <c r="I8" s="167"/>
      <c r="J8" s="74"/>
      <c r="K8" s="36">
        <f t="shared" si="0"/>
        <v>0.05</v>
      </c>
      <c r="L8" s="32">
        <f t="shared" si="1"/>
        <v>0.075</v>
      </c>
      <c r="M8" s="32">
        <f t="shared" si="2"/>
        <v>0.125</v>
      </c>
      <c r="N8" s="32">
        <f t="shared" si="3"/>
        <v>0.125</v>
      </c>
      <c r="O8" s="32">
        <f t="shared" si="4"/>
        <v>0.125</v>
      </c>
      <c r="P8" s="32">
        <f t="shared" si="5"/>
        <v>0.125</v>
      </c>
      <c r="Q8" s="32">
        <f t="shared" si="8"/>
        <v>0.125</v>
      </c>
      <c r="R8" s="37">
        <f t="shared" si="6"/>
        <v>2</v>
      </c>
      <c r="S8" s="12">
        <f t="shared" si="7"/>
        <v>0.03125</v>
      </c>
      <c r="T8" s="164">
        <v>6</v>
      </c>
    </row>
    <row r="9" spans="1:20" ht="22.5" customHeight="1" hidden="1">
      <c r="A9" s="25"/>
      <c r="B9" s="3"/>
      <c r="C9" s="26"/>
      <c r="D9" s="21"/>
      <c r="E9" s="72"/>
      <c r="F9" s="167"/>
      <c r="G9" s="167"/>
      <c r="H9" s="167"/>
      <c r="I9" s="167"/>
      <c r="J9" s="74"/>
      <c r="K9" s="36">
        <f t="shared" si="0"/>
        <v>0</v>
      </c>
      <c r="L9" s="32">
        <f t="shared" si="1"/>
        <v>0</v>
      </c>
      <c r="M9" s="32">
        <f t="shared" si="2"/>
        <v>0</v>
      </c>
      <c r="N9" s="32">
        <f t="shared" si="3"/>
        <v>0</v>
      </c>
      <c r="O9" s="32">
        <f t="shared" si="4"/>
        <v>0</v>
      </c>
      <c r="P9" s="32">
        <f t="shared" si="5"/>
        <v>0</v>
      </c>
      <c r="Q9" s="32">
        <f t="shared" si="8"/>
        <v>0</v>
      </c>
      <c r="R9" s="37">
        <f t="shared" si="6"/>
        <v>6</v>
      </c>
      <c r="S9" s="12" t="e">
        <f t="shared" si="7"/>
        <v>#DIV/0!</v>
      </c>
      <c r="T9" s="164"/>
    </row>
    <row r="10" spans="1:20" ht="22.5" customHeight="1" hidden="1" thickBot="1">
      <c r="A10" s="25" t="s">
        <v>29</v>
      </c>
      <c r="B10" s="3" t="s">
        <v>58</v>
      </c>
      <c r="C10" s="26">
        <v>3</v>
      </c>
      <c r="D10" s="21" t="s">
        <v>59</v>
      </c>
      <c r="E10" s="109"/>
      <c r="F10" s="201"/>
      <c r="G10" s="201"/>
      <c r="H10" s="201"/>
      <c r="I10" s="201"/>
      <c r="J10" s="110"/>
      <c r="K10" s="111">
        <f t="shared" si="0"/>
        <v>0</v>
      </c>
      <c r="L10" s="112">
        <f t="shared" si="1"/>
        <v>0</v>
      </c>
      <c r="M10" s="112">
        <f t="shared" si="2"/>
        <v>0</v>
      </c>
      <c r="N10" s="112">
        <f t="shared" si="3"/>
        <v>0</v>
      </c>
      <c r="O10" s="112">
        <f t="shared" si="4"/>
        <v>0</v>
      </c>
      <c r="P10" s="112">
        <f t="shared" si="5"/>
        <v>0</v>
      </c>
      <c r="Q10" s="112">
        <f t="shared" si="8"/>
        <v>0</v>
      </c>
      <c r="R10" s="113">
        <f t="shared" si="6"/>
        <v>6</v>
      </c>
      <c r="S10" s="114" t="e">
        <f t="shared" si="7"/>
        <v>#DIV/0!</v>
      </c>
      <c r="T10" s="169"/>
    </row>
    <row r="11" spans="1:20" ht="13.5" thickBot="1">
      <c r="A11" s="6"/>
      <c r="B11" s="6"/>
      <c r="C11" s="6"/>
      <c r="D11" s="6"/>
      <c r="E11" s="5"/>
      <c r="F11" s="5"/>
      <c r="G11" s="5"/>
      <c r="H11" s="5"/>
      <c r="I11" s="5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43.5" customHeight="1" thickBot="1">
      <c r="A12" s="208" t="s">
        <v>128</v>
      </c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2"/>
    </row>
    <row r="13" spans="1:20" ht="51" customHeight="1" thickBot="1">
      <c r="A13" s="171" t="s">
        <v>0</v>
      </c>
      <c r="B13" s="52" t="s">
        <v>1</v>
      </c>
      <c r="C13" s="53" t="s">
        <v>2</v>
      </c>
      <c r="D13" s="57" t="s">
        <v>3</v>
      </c>
      <c r="E13" s="202" t="s">
        <v>33</v>
      </c>
      <c r="F13" s="203" t="s">
        <v>34</v>
      </c>
      <c r="G13" s="203" t="s">
        <v>35</v>
      </c>
      <c r="H13" s="203" t="s">
        <v>36</v>
      </c>
      <c r="I13" s="203" t="s">
        <v>37</v>
      </c>
      <c r="J13" s="204" t="s">
        <v>38</v>
      </c>
      <c r="K13" s="54" t="s">
        <v>40</v>
      </c>
      <c r="L13" s="54" t="s">
        <v>41</v>
      </c>
      <c r="M13" s="54" t="s">
        <v>42</v>
      </c>
      <c r="N13" s="54" t="s">
        <v>43</v>
      </c>
      <c r="O13" s="54" t="s">
        <v>44</v>
      </c>
      <c r="P13" s="54" t="s">
        <v>45</v>
      </c>
      <c r="Q13" s="55" t="s">
        <v>46</v>
      </c>
      <c r="R13" s="55" t="s">
        <v>47</v>
      </c>
      <c r="S13" s="66" t="s">
        <v>39</v>
      </c>
      <c r="T13" s="68" t="s">
        <v>16</v>
      </c>
    </row>
    <row r="14" spans="1:20" ht="22.5" customHeight="1">
      <c r="A14" s="43" t="s">
        <v>63</v>
      </c>
      <c r="B14" s="42" t="s">
        <v>64</v>
      </c>
      <c r="C14" s="48">
        <v>4</v>
      </c>
      <c r="D14" s="41" t="s">
        <v>20</v>
      </c>
      <c r="E14" s="103">
        <v>1</v>
      </c>
      <c r="F14" s="165">
        <v>0.9833</v>
      </c>
      <c r="G14" s="165">
        <v>1</v>
      </c>
      <c r="H14" s="165">
        <v>1</v>
      </c>
      <c r="I14" s="165"/>
      <c r="J14" s="106"/>
      <c r="K14" s="33">
        <f aca="true" t="shared" si="9" ref="K14:K35">SUM(F14:J14)</f>
        <v>2.9833</v>
      </c>
      <c r="L14" s="34">
        <f aca="true" t="shared" si="10" ref="L14:L35">SUM(E14,G14:J14)</f>
        <v>3</v>
      </c>
      <c r="M14" s="34">
        <f aca="true" t="shared" si="11" ref="M14:M35">SUM(E14:F14,H14:J14)</f>
        <v>2.9833</v>
      </c>
      <c r="N14" s="34">
        <f aca="true" t="shared" si="12" ref="N14:N35">SUM(E14:G14,I14:J14)</f>
        <v>2.9833</v>
      </c>
      <c r="O14" s="34">
        <f aca="true" t="shared" si="13" ref="O14:O35">SUM(E14:H14,J14)</f>
        <v>3.9833</v>
      </c>
      <c r="P14" s="34">
        <f aca="true" t="shared" si="14" ref="P14:P35">SUM(E14:I14)</f>
        <v>3.9833</v>
      </c>
      <c r="Q14" s="34">
        <f aca="true" t="shared" si="15" ref="Q14:Q35">MAX(K14:P14)</f>
        <v>3.9833</v>
      </c>
      <c r="R14" s="45">
        <f aca="true" t="shared" si="16" ref="R14:R35">COUNTBLANK(E14:J14)</f>
        <v>2</v>
      </c>
      <c r="S14" s="47">
        <f aca="true" t="shared" si="17" ref="S14:S35">IF(R14=0,Q14/5,Q14/(6-R14))</f>
        <v>0.995825</v>
      </c>
      <c r="T14" s="9">
        <v>1</v>
      </c>
    </row>
    <row r="15" spans="1:20" ht="22.5" customHeight="1">
      <c r="A15" s="28" t="s">
        <v>27</v>
      </c>
      <c r="B15" s="16" t="s">
        <v>65</v>
      </c>
      <c r="C15" s="18">
        <v>4</v>
      </c>
      <c r="D15" s="19" t="s">
        <v>66</v>
      </c>
      <c r="E15" s="104">
        <v>1</v>
      </c>
      <c r="F15" s="167">
        <v>0.9333</v>
      </c>
      <c r="G15" s="167">
        <v>1</v>
      </c>
      <c r="H15" s="167">
        <v>1</v>
      </c>
      <c r="I15" s="167"/>
      <c r="J15" s="107"/>
      <c r="K15" s="36">
        <f t="shared" si="9"/>
        <v>2.9333</v>
      </c>
      <c r="L15" s="32">
        <f t="shared" si="10"/>
        <v>3</v>
      </c>
      <c r="M15" s="32">
        <f t="shared" si="11"/>
        <v>2.9333</v>
      </c>
      <c r="N15" s="32">
        <f t="shared" si="12"/>
        <v>2.9333</v>
      </c>
      <c r="O15" s="32">
        <f t="shared" si="13"/>
        <v>3.9333</v>
      </c>
      <c r="P15" s="32">
        <f t="shared" si="14"/>
        <v>3.9333</v>
      </c>
      <c r="Q15" s="32">
        <f t="shared" si="15"/>
        <v>3.9333</v>
      </c>
      <c r="R15" s="46">
        <f t="shared" si="16"/>
        <v>2</v>
      </c>
      <c r="S15" s="38">
        <f t="shared" si="17"/>
        <v>0.983325</v>
      </c>
      <c r="T15" s="10">
        <v>2</v>
      </c>
    </row>
    <row r="16" spans="1:20" ht="22.5" customHeight="1">
      <c r="A16" s="28" t="s">
        <v>73</v>
      </c>
      <c r="B16" s="16" t="s">
        <v>58</v>
      </c>
      <c r="C16" s="18">
        <v>4</v>
      </c>
      <c r="D16" s="19" t="s">
        <v>57</v>
      </c>
      <c r="E16" s="104">
        <v>1</v>
      </c>
      <c r="F16" s="167">
        <v>0.9333</v>
      </c>
      <c r="G16" s="167">
        <v>1</v>
      </c>
      <c r="H16" s="167">
        <v>0.9733</v>
      </c>
      <c r="I16" s="167"/>
      <c r="J16" s="107"/>
      <c r="K16" s="36">
        <f t="shared" si="9"/>
        <v>2.9066</v>
      </c>
      <c r="L16" s="32">
        <f t="shared" si="10"/>
        <v>2.9733</v>
      </c>
      <c r="M16" s="32">
        <f t="shared" si="11"/>
        <v>2.9066</v>
      </c>
      <c r="N16" s="32">
        <f t="shared" si="12"/>
        <v>2.9333</v>
      </c>
      <c r="O16" s="32">
        <f t="shared" si="13"/>
        <v>3.9066</v>
      </c>
      <c r="P16" s="32">
        <f t="shared" si="14"/>
        <v>3.9066</v>
      </c>
      <c r="Q16" s="32">
        <f t="shared" si="15"/>
        <v>3.9066</v>
      </c>
      <c r="R16" s="46">
        <f t="shared" si="16"/>
        <v>2</v>
      </c>
      <c r="S16" s="38">
        <f t="shared" si="17"/>
        <v>0.97665</v>
      </c>
      <c r="T16" s="10">
        <v>3</v>
      </c>
    </row>
    <row r="17" spans="1:20" ht="22.5" customHeight="1">
      <c r="A17" s="28" t="s">
        <v>75</v>
      </c>
      <c r="B17" s="16" t="s">
        <v>76</v>
      </c>
      <c r="C17" s="18">
        <v>4</v>
      </c>
      <c r="D17" s="19" t="s">
        <v>28</v>
      </c>
      <c r="E17" s="104">
        <v>0.8333</v>
      </c>
      <c r="F17" s="167">
        <v>1</v>
      </c>
      <c r="G17" s="167">
        <v>1</v>
      </c>
      <c r="H17" s="167">
        <v>1</v>
      </c>
      <c r="I17" s="167"/>
      <c r="J17" s="107"/>
      <c r="K17" s="36">
        <f t="shared" si="9"/>
        <v>3</v>
      </c>
      <c r="L17" s="32">
        <f t="shared" si="10"/>
        <v>2.8333</v>
      </c>
      <c r="M17" s="32">
        <f t="shared" si="11"/>
        <v>2.8333</v>
      </c>
      <c r="N17" s="32">
        <f t="shared" si="12"/>
        <v>2.8333</v>
      </c>
      <c r="O17" s="32">
        <f t="shared" si="13"/>
        <v>3.8333</v>
      </c>
      <c r="P17" s="32">
        <f t="shared" si="14"/>
        <v>3.8333</v>
      </c>
      <c r="Q17" s="32">
        <f t="shared" si="15"/>
        <v>3.8333</v>
      </c>
      <c r="R17" s="46">
        <f t="shared" si="16"/>
        <v>2</v>
      </c>
      <c r="S17" s="38">
        <f t="shared" si="17"/>
        <v>0.958325</v>
      </c>
      <c r="T17" s="10">
        <v>4</v>
      </c>
    </row>
    <row r="18" spans="1:20" ht="22.5" customHeight="1">
      <c r="A18" s="28" t="s">
        <v>80</v>
      </c>
      <c r="B18" s="16" t="s">
        <v>81</v>
      </c>
      <c r="C18" s="18">
        <v>4</v>
      </c>
      <c r="D18" s="19" t="s">
        <v>28</v>
      </c>
      <c r="E18" s="104">
        <v>0.8</v>
      </c>
      <c r="F18" s="167">
        <v>1</v>
      </c>
      <c r="G18" s="167">
        <v>1</v>
      </c>
      <c r="H18" s="167">
        <v>1</v>
      </c>
      <c r="I18" s="167"/>
      <c r="J18" s="107"/>
      <c r="K18" s="36">
        <f t="shared" si="9"/>
        <v>3</v>
      </c>
      <c r="L18" s="32">
        <f t="shared" si="10"/>
        <v>2.8</v>
      </c>
      <c r="M18" s="32">
        <f t="shared" si="11"/>
        <v>2.8</v>
      </c>
      <c r="N18" s="32">
        <f t="shared" si="12"/>
        <v>2.8</v>
      </c>
      <c r="O18" s="32">
        <f t="shared" si="13"/>
        <v>3.8</v>
      </c>
      <c r="P18" s="32">
        <f t="shared" si="14"/>
        <v>3.8</v>
      </c>
      <c r="Q18" s="32">
        <f t="shared" si="15"/>
        <v>3.8</v>
      </c>
      <c r="R18" s="46">
        <f t="shared" si="16"/>
        <v>2</v>
      </c>
      <c r="S18" s="38">
        <f t="shared" si="17"/>
        <v>0.95</v>
      </c>
      <c r="T18" s="10">
        <v>5</v>
      </c>
    </row>
    <row r="19" spans="1:20" ht="22.5" customHeight="1">
      <c r="A19" s="28" t="s">
        <v>67</v>
      </c>
      <c r="B19" s="16" t="s">
        <v>68</v>
      </c>
      <c r="C19" s="18">
        <v>4</v>
      </c>
      <c r="D19" s="19" t="s">
        <v>69</v>
      </c>
      <c r="E19" s="104">
        <v>1</v>
      </c>
      <c r="F19" s="167">
        <v>0.6667</v>
      </c>
      <c r="G19" s="167">
        <v>0.99</v>
      </c>
      <c r="H19" s="167">
        <v>0.9867</v>
      </c>
      <c r="I19" s="167"/>
      <c r="J19" s="107"/>
      <c r="K19" s="36">
        <f t="shared" si="9"/>
        <v>2.6433999999999997</v>
      </c>
      <c r="L19" s="32">
        <f t="shared" si="10"/>
        <v>2.9767</v>
      </c>
      <c r="M19" s="32">
        <f t="shared" si="11"/>
        <v>2.6534</v>
      </c>
      <c r="N19" s="32">
        <f t="shared" si="12"/>
        <v>2.6567</v>
      </c>
      <c r="O19" s="32">
        <f t="shared" si="13"/>
        <v>3.6433999999999997</v>
      </c>
      <c r="P19" s="32">
        <f t="shared" si="14"/>
        <v>3.6433999999999997</v>
      </c>
      <c r="Q19" s="32">
        <f t="shared" si="15"/>
        <v>3.6433999999999997</v>
      </c>
      <c r="R19" s="46">
        <f t="shared" si="16"/>
        <v>2</v>
      </c>
      <c r="S19" s="38">
        <f t="shared" si="17"/>
        <v>0.9108499999999999</v>
      </c>
      <c r="T19" s="10">
        <v>6</v>
      </c>
    </row>
    <row r="20" spans="1:20" ht="22.5" customHeight="1">
      <c r="A20" s="28" t="s">
        <v>21</v>
      </c>
      <c r="B20" s="16" t="s">
        <v>74</v>
      </c>
      <c r="C20" s="18">
        <v>4</v>
      </c>
      <c r="D20" s="19" t="s">
        <v>28</v>
      </c>
      <c r="E20" s="104">
        <v>0.8333</v>
      </c>
      <c r="F20" s="167">
        <v>0.7333</v>
      </c>
      <c r="G20" s="167">
        <v>0.8367</v>
      </c>
      <c r="H20" s="167">
        <v>1</v>
      </c>
      <c r="I20" s="167"/>
      <c r="J20" s="107"/>
      <c r="K20" s="36">
        <f t="shared" si="9"/>
        <v>2.57</v>
      </c>
      <c r="L20" s="32">
        <f t="shared" si="10"/>
        <v>2.67</v>
      </c>
      <c r="M20" s="32">
        <f t="shared" si="11"/>
        <v>2.5666</v>
      </c>
      <c r="N20" s="32">
        <f t="shared" si="12"/>
        <v>2.4032999999999998</v>
      </c>
      <c r="O20" s="32">
        <f t="shared" si="13"/>
        <v>3.4032999999999998</v>
      </c>
      <c r="P20" s="32">
        <f t="shared" si="14"/>
        <v>3.4032999999999998</v>
      </c>
      <c r="Q20" s="32">
        <f t="shared" si="15"/>
        <v>3.4032999999999998</v>
      </c>
      <c r="R20" s="46">
        <f t="shared" si="16"/>
        <v>2</v>
      </c>
      <c r="S20" s="38">
        <f t="shared" si="17"/>
        <v>0.8508249999999999</v>
      </c>
      <c r="T20" s="10">
        <v>7</v>
      </c>
    </row>
    <row r="21" spans="1:20" ht="22.5" customHeight="1">
      <c r="A21" s="28" t="s">
        <v>17</v>
      </c>
      <c r="B21" s="16" t="s">
        <v>89</v>
      </c>
      <c r="C21" s="18">
        <v>4</v>
      </c>
      <c r="D21" s="19" t="s">
        <v>90</v>
      </c>
      <c r="E21" s="104">
        <v>0.2667</v>
      </c>
      <c r="F21" s="167">
        <v>0.4667</v>
      </c>
      <c r="G21" s="167">
        <v>1</v>
      </c>
      <c r="H21" s="167">
        <v>0.4</v>
      </c>
      <c r="I21" s="167"/>
      <c r="J21" s="107"/>
      <c r="K21" s="36">
        <f t="shared" si="9"/>
        <v>1.8666999999999998</v>
      </c>
      <c r="L21" s="32">
        <f t="shared" si="10"/>
        <v>1.6667</v>
      </c>
      <c r="M21" s="32">
        <f t="shared" si="11"/>
        <v>1.1334</v>
      </c>
      <c r="N21" s="32">
        <f t="shared" si="12"/>
        <v>1.7334</v>
      </c>
      <c r="O21" s="32">
        <f t="shared" si="13"/>
        <v>2.1334</v>
      </c>
      <c r="P21" s="32">
        <f t="shared" si="14"/>
        <v>2.1334</v>
      </c>
      <c r="Q21" s="32">
        <f t="shared" si="15"/>
        <v>2.1334</v>
      </c>
      <c r="R21" s="46">
        <f t="shared" si="16"/>
        <v>2</v>
      </c>
      <c r="S21" s="38">
        <f t="shared" si="17"/>
        <v>0.53335</v>
      </c>
      <c r="T21" s="10">
        <v>8</v>
      </c>
    </row>
    <row r="22" spans="1:20" ht="22.5" customHeight="1">
      <c r="A22" s="28" t="s">
        <v>30</v>
      </c>
      <c r="B22" s="16" t="s">
        <v>95</v>
      </c>
      <c r="C22" s="18">
        <v>4</v>
      </c>
      <c r="D22" s="19" t="s">
        <v>28</v>
      </c>
      <c r="E22" s="104">
        <v>0</v>
      </c>
      <c r="F22" s="167">
        <v>0.3833</v>
      </c>
      <c r="G22" s="167">
        <v>0.7</v>
      </c>
      <c r="H22" s="167">
        <v>0.82</v>
      </c>
      <c r="I22" s="167"/>
      <c r="J22" s="107"/>
      <c r="K22" s="36">
        <f t="shared" si="9"/>
        <v>1.9032999999999998</v>
      </c>
      <c r="L22" s="32">
        <f t="shared" si="10"/>
        <v>1.52</v>
      </c>
      <c r="M22" s="32">
        <f t="shared" si="11"/>
        <v>1.2033</v>
      </c>
      <c r="N22" s="32">
        <f t="shared" si="12"/>
        <v>1.0833</v>
      </c>
      <c r="O22" s="32">
        <f t="shared" si="13"/>
        <v>1.9032999999999998</v>
      </c>
      <c r="P22" s="32">
        <f t="shared" si="14"/>
        <v>1.9032999999999998</v>
      </c>
      <c r="Q22" s="32">
        <f t="shared" si="15"/>
        <v>1.9032999999999998</v>
      </c>
      <c r="R22" s="46">
        <f t="shared" si="16"/>
        <v>2</v>
      </c>
      <c r="S22" s="38">
        <f t="shared" si="17"/>
        <v>0.47582499999999994</v>
      </c>
      <c r="T22" s="10">
        <v>9</v>
      </c>
    </row>
    <row r="23" spans="1:20" ht="22.5" customHeight="1">
      <c r="A23" s="28" t="s">
        <v>70</v>
      </c>
      <c r="B23" s="16" t="s">
        <v>71</v>
      </c>
      <c r="C23" s="18">
        <v>4</v>
      </c>
      <c r="D23" s="19" t="s">
        <v>72</v>
      </c>
      <c r="E23" s="104">
        <v>1</v>
      </c>
      <c r="F23" s="167">
        <v>0</v>
      </c>
      <c r="G23" s="167">
        <v>0.3067</v>
      </c>
      <c r="H23" s="167">
        <v>0.5667</v>
      </c>
      <c r="I23" s="167"/>
      <c r="J23" s="107"/>
      <c r="K23" s="36">
        <f t="shared" si="9"/>
        <v>0.8734</v>
      </c>
      <c r="L23" s="32">
        <f t="shared" si="10"/>
        <v>1.8734</v>
      </c>
      <c r="M23" s="32">
        <f t="shared" si="11"/>
        <v>1.5667</v>
      </c>
      <c r="N23" s="32">
        <f t="shared" si="12"/>
        <v>1.3067</v>
      </c>
      <c r="O23" s="32">
        <f t="shared" si="13"/>
        <v>1.8734</v>
      </c>
      <c r="P23" s="32">
        <f t="shared" si="14"/>
        <v>1.8734</v>
      </c>
      <c r="Q23" s="32">
        <f t="shared" si="15"/>
        <v>1.8734</v>
      </c>
      <c r="R23" s="46">
        <f t="shared" si="16"/>
        <v>2</v>
      </c>
      <c r="S23" s="38">
        <f t="shared" si="17"/>
        <v>0.46835</v>
      </c>
      <c r="T23" s="10">
        <v>10</v>
      </c>
    </row>
    <row r="24" spans="1:20" ht="22.5" customHeight="1">
      <c r="A24" s="28" t="s">
        <v>24</v>
      </c>
      <c r="B24" s="16" t="s">
        <v>82</v>
      </c>
      <c r="C24" s="18">
        <v>4</v>
      </c>
      <c r="D24" s="19" t="s">
        <v>83</v>
      </c>
      <c r="E24" s="104">
        <v>0.6667</v>
      </c>
      <c r="F24" s="167">
        <v>0.4</v>
      </c>
      <c r="G24" s="167">
        <v>0</v>
      </c>
      <c r="H24" s="167">
        <v>0.69</v>
      </c>
      <c r="I24" s="167"/>
      <c r="J24" s="107"/>
      <c r="K24" s="36">
        <f t="shared" si="9"/>
        <v>1.0899999999999999</v>
      </c>
      <c r="L24" s="32">
        <f t="shared" si="10"/>
        <v>1.3567</v>
      </c>
      <c r="M24" s="32">
        <f t="shared" si="11"/>
        <v>1.7567</v>
      </c>
      <c r="N24" s="32">
        <f t="shared" si="12"/>
        <v>1.0667</v>
      </c>
      <c r="O24" s="32">
        <f t="shared" si="13"/>
        <v>1.7567</v>
      </c>
      <c r="P24" s="32">
        <f t="shared" si="14"/>
        <v>1.7567</v>
      </c>
      <c r="Q24" s="32">
        <f t="shared" si="15"/>
        <v>1.7567</v>
      </c>
      <c r="R24" s="46">
        <f t="shared" si="16"/>
        <v>2</v>
      </c>
      <c r="S24" s="38">
        <f t="shared" si="17"/>
        <v>0.439175</v>
      </c>
      <c r="T24" s="10">
        <v>11</v>
      </c>
    </row>
    <row r="25" spans="1:20" ht="22.5" customHeight="1">
      <c r="A25" s="28" t="s">
        <v>97</v>
      </c>
      <c r="B25" s="16" t="s">
        <v>98</v>
      </c>
      <c r="C25" s="18">
        <v>4</v>
      </c>
      <c r="D25" s="19" t="s">
        <v>72</v>
      </c>
      <c r="E25" s="104">
        <v>0</v>
      </c>
      <c r="F25" s="167">
        <v>0.6333</v>
      </c>
      <c r="G25" s="167">
        <v>0.9733</v>
      </c>
      <c r="H25" s="167">
        <v>0</v>
      </c>
      <c r="I25" s="167"/>
      <c r="J25" s="107"/>
      <c r="K25" s="36">
        <f t="shared" si="9"/>
        <v>1.6066</v>
      </c>
      <c r="L25" s="32">
        <f t="shared" si="10"/>
        <v>0.9733</v>
      </c>
      <c r="M25" s="32">
        <f t="shared" si="11"/>
        <v>0.6333</v>
      </c>
      <c r="N25" s="32">
        <f t="shared" si="12"/>
        <v>1.6066</v>
      </c>
      <c r="O25" s="32">
        <f t="shared" si="13"/>
        <v>1.6066</v>
      </c>
      <c r="P25" s="32">
        <f t="shared" si="14"/>
        <v>1.6066</v>
      </c>
      <c r="Q25" s="32">
        <f t="shared" si="15"/>
        <v>1.6066</v>
      </c>
      <c r="R25" s="46">
        <f t="shared" si="16"/>
        <v>2</v>
      </c>
      <c r="S25" s="38">
        <f t="shared" si="17"/>
        <v>0.40165</v>
      </c>
      <c r="T25" s="10">
        <v>12</v>
      </c>
    </row>
    <row r="26" spans="1:20" ht="22.5" customHeight="1">
      <c r="A26" s="28" t="s">
        <v>77</v>
      </c>
      <c r="B26" s="16" t="s">
        <v>78</v>
      </c>
      <c r="C26" s="18">
        <v>4</v>
      </c>
      <c r="D26" s="19" t="s">
        <v>79</v>
      </c>
      <c r="E26" s="104">
        <v>0.8333</v>
      </c>
      <c r="F26" s="167">
        <v>0</v>
      </c>
      <c r="G26" s="167">
        <v>0</v>
      </c>
      <c r="H26" s="167">
        <v>0.6733</v>
      </c>
      <c r="I26" s="167"/>
      <c r="J26" s="107"/>
      <c r="K26" s="36">
        <f t="shared" si="9"/>
        <v>0.6733</v>
      </c>
      <c r="L26" s="32">
        <f t="shared" si="10"/>
        <v>1.5066000000000002</v>
      </c>
      <c r="M26" s="32">
        <f t="shared" si="11"/>
        <v>1.5066000000000002</v>
      </c>
      <c r="N26" s="32">
        <f t="shared" si="12"/>
        <v>0.8333</v>
      </c>
      <c r="O26" s="32">
        <f t="shared" si="13"/>
        <v>1.5066000000000002</v>
      </c>
      <c r="P26" s="32">
        <f t="shared" si="14"/>
        <v>1.5066000000000002</v>
      </c>
      <c r="Q26" s="32">
        <f t="shared" si="15"/>
        <v>1.5066000000000002</v>
      </c>
      <c r="R26" s="46">
        <f t="shared" si="16"/>
        <v>2</v>
      </c>
      <c r="S26" s="38">
        <f t="shared" si="17"/>
        <v>0.37665000000000004</v>
      </c>
      <c r="T26" s="10">
        <v>13</v>
      </c>
    </row>
    <row r="27" spans="1:20" ht="22.5" customHeight="1">
      <c r="A27" s="28" t="s">
        <v>63</v>
      </c>
      <c r="B27" s="16" t="s">
        <v>88</v>
      </c>
      <c r="C27" s="18">
        <v>4</v>
      </c>
      <c r="D27" s="19" t="s">
        <v>79</v>
      </c>
      <c r="E27" s="104">
        <v>0.4</v>
      </c>
      <c r="F27" s="167">
        <v>0.4167</v>
      </c>
      <c r="G27" s="167">
        <v>0</v>
      </c>
      <c r="H27" s="167">
        <v>0.59</v>
      </c>
      <c r="I27" s="167"/>
      <c r="J27" s="107"/>
      <c r="K27" s="36">
        <f t="shared" si="9"/>
        <v>1.0067</v>
      </c>
      <c r="L27" s="32">
        <f t="shared" si="10"/>
        <v>0.99</v>
      </c>
      <c r="M27" s="32">
        <f t="shared" si="11"/>
        <v>1.4066999999999998</v>
      </c>
      <c r="N27" s="32">
        <f t="shared" si="12"/>
        <v>0.8167</v>
      </c>
      <c r="O27" s="32">
        <f t="shared" si="13"/>
        <v>1.4066999999999998</v>
      </c>
      <c r="P27" s="32">
        <f t="shared" si="14"/>
        <v>1.4066999999999998</v>
      </c>
      <c r="Q27" s="32">
        <f t="shared" si="15"/>
        <v>1.4066999999999998</v>
      </c>
      <c r="R27" s="46">
        <f t="shared" si="16"/>
        <v>2</v>
      </c>
      <c r="S27" s="38">
        <f t="shared" si="17"/>
        <v>0.35167499999999996</v>
      </c>
      <c r="T27" s="10">
        <v>14</v>
      </c>
    </row>
    <row r="28" spans="1:20" ht="22.5" customHeight="1">
      <c r="A28" s="28" t="s">
        <v>84</v>
      </c>
      <c r="B28" s="16" t="s">
        <v>85</v>
      </c>
      <c r="C28" s="18">
        <v>4</v>
      </c>
      <c r="D28" s="19" t="s">
        <v>28</v>
      </c>
      <c r="E28" s="104">
        <v>0.6</v>
      </c>
      <c r="F28" s="167">
        <v>0.4333</v>
      </c>
      <c r="G28" s="167">
        <v>0</v>
      </c>
      <c r="H28" s="167">
        <v>0</v>
      </c>
      <c r="I28" s="167"/>
      <c r="J28" s="107"/>
      <c r="K28" s="36">
        <f t="shared" si="9"/>
        <v>0.4333</v>
      </c>
      <c r="L28" s="32">
        <f t="shared" si="10"/>
        <v>0.6</v>
      </c>
      <c r="M28" s="32">
        <f t="shared" si="11"/>
        <v>1.0333</v>
      </c>
      <c r="N28" s="32">
        <f t="shared" si="12"/>
        <v>1.0333</v>
      </c>
      <c r="O28" s="32">
        <f t="shared" si="13"/>
        <v>1.0333</v>
      </c>
      <c r="P28" s="32">
        <f t="shared" si="14"/>
        <v>1.0333</v>
      </c>
      <c r="Q28" s="32">
        <f t="shared" si="15"/>
        <v>1.0333</v>
      </c>
      <c r="R28" s="46">
        <f t="shared" si="16"/>
        <v>2</v>
      </c>
      <c r="S28" s="38">
        <f t="shared" si="17"/>
        <v>0.258325</v>
      </c>
      <c r="T28" s="10">
        <v>15</v>
      </c>
    </row>
    <row r="29" spans="1:20" ht="22.5" customHeight="1">
      <c r="A29" s="28" t="s">
        <v>93</v>
      </c>
      <c r="B29" s="16" t="s">
        <v>94</v>
      </c>
      <c r="C29" s="18">
        <v>4</v>
      </c>
      <c r="D29" s="19" t="s">
        <v>90</v>
      </c>
      <c r="E29" s="104">
        <v>0.05</v>
      </c>
      <c r="F29" s="167">
        <v>0.3833</v>
      </c>
      <c r="G29" s="167">
        <v>0.46</v>
      </c>
      <c r="H29" s="167">
        <v>0</v>
      </c>
      <c r="I29" s="167"/>
      <c r="J29" s="107"/>
      <c r="K29" s="36">
        <f t="shared" si="9"/>
        <v>0.8432999999999999</v>
      </c>
      <c r="L29" s="32">
        <f t="shared" si="10"/>
        <v>0.51</v>
      </c>
      <c r="M29" s="32">
        <f t="shared" si="11"/>
        <v>0.43329999999999996</v>
      </c>
      <c r="N29" s="32">
        <f t="shared" si="12"/>
        <v>0.8933</v>
      </c>
      <c r="O29" s="32">
        <f t="shared" si="13"/>
        <v>0.8933</v>
      </c>
      <c r="P29" s="32">
        <f t="shared" si="14"/>
        <v>0.8933</v>
      </c>
      <c r="Q29" s="32">
        <f t="shared" si="15"/>
        <v>0.8933</v>
      </c>
      <c r="R29" s="46">
        <f t="shared" si="16"/>
        <v>2</v>
      </c>
      <c r="S29" s="38">
        <f t="shared" si="17"/>
        <v>0.223325</v>
      </c>
      <c r="T29" s="10">
        <v>16</v>
      </c>
    </row>
    <row r="30" spans="1:20" ht="22.5" customHeight="1">
      <c r="A30" s="28" t="s">
        <v>86</v>
      </c>
      <c r="B30" s="16" t="s">
        <v>87</v>
      </c>
      <c r="C30" s="18">
        <v>4</v>
      </c>
      <c r="D30" s="19" t="s">
        <v>28</v>
      </c>
      <c r="E30" s="104">
        <v>0.4667</v>
      </c>
      <c r="F30" s="167">
        <v>0.3333</v>
      </c>
      <c r="G30" s="167">
        <v>0</v>
      </c>
      <c r="H30" s="167">
        <v>0</v>
      </c>
      <c r="I30" s="167"/>
      <c r="J30" s="107"/>
      <c r="K30" s="36">
        <f t="shared" si="9"/>
        <v>0.3333</v>
      </c>
      <c r="L30" s="32">
        <f t="shared" si="10"/>
        <v>0.4667</v>
      </c>
      <c r="M30" s="32">
        <f t="shared" si="11"/>
        <v>0.8</v>
      </c>
      <c r="N30" s="32">
        <f t="shared" si="12"/>
        <v>0.8</v>
      </c>
      <c r="O30" s="32">
        <f t="shared" si="13"/>
        <v>0.8</v>
      </c>
      <c r="P30" s="32">
        <f t="shared" si="14"/>
        <v>0.8</v>
      </c>
      <c r="Q30" s="32">
        <f t="shared" si="15"/>
        <v>0.8</v>
      </c>
      <c r="R30" s="46">
        <f t="shared" si="16"/>
        <v>2</v>
      </c>
      <c r="S30" s="38">
        <f t="shared" si="17"/>
        <v>0.2</v>
      </c>
      <c r="T30" s="10">
        <v>17</v>
      </c>
    </row>
    <row r="31" spans="1:20" ht="22.5" customHeight="1">
      <c r="A31" s="28" t="s">
        <v>55</v>
      </c>
      <c r="B31" s="16" t="s">
        <v>96</v>
      </c>
      <c r="C31" s="18">
        <v>4</v>
      </c>
      <c r="D31" s="19" t="s">
        <v>28</v>
      </c>
      <c r="E31" s="104">
        <v>0</v>
      </c>
      <c r="F31" s="167">
        <v>0.2667</v>
      </c>
      <c r="G31" s="167">
        <v>0</v>
      </c>
      <c r="H31" s="167">
        <v>0</v>
      </c>
      <c r="I31" s="167"/>
      <c r="J31" s="107"/>
      <c r="K31" s="36">
        <f t="shared" si="9"/>
        <v>0.2667</v>
      </c>
      <c r="L31" s="32">
        <f t="shared" si="10"/>
        <v>0</v>
      </c>
      <c r="M31" s="32">
        <f t="shared" si="11"/>
        <v>0.2667</v>
      </c>
      <c r="N31" s="32">
        <f t="shared" si="12"/>
        <v>0.2667</v>
      </c>
      <c r="O31" s="32">
        <f t="shared" si="13"/>
        <v>0.2667</v>
      </c>
      <c r="P31" s="32">
        <f t="shared" si="14"/>
        <v>0.2667</v>
      </c>
      <c r="Q31" s="32">
        <f t="shared" si="15"/>
        <v>0.2667</v>
      </c>
      <c r="R31" s="46">
        <f t="shared" si="16"/>
        <v>2</v>
      </c>
      <c r="S31" s="38">
        <f t="shared" si="17"/>
        <v>0.066675</v>
      </c>
      <c r="T31" s="10">
        <v>18</v>
      </c>
    </row>
    <row r="32" spans="1:20" ht="22.5" customHeight="1">
      <c r="A32" s="28" t="s">
        <v>91</v>
      </c>
      <c r="B32" s="16" t="s">
        <v>92</v>
      </c>
      <c r="C32" s="18">
        <v>4</v>
      </c>
      <c r="D32" s="19" t="s">
        <v>28</v>
      </c>
      <c r="E32" s="104">
        <v>0.1667</v>
      </c>
      <c r="F32" s="167">
        <v>0</v>
      </c>
      <c r="G32" s="167">
        <v>0</v>
      </c>
      <c r="H32" s="167">
        <v>0</v>
      </c>
      <c r="I32" s="167"/>
      <c r="J32" s="107"/>
      <c r="K32" s="36">
        <f t="shared" si="9"/>
        <v>0</v>
      </c>
      <c r="L32" s="32">
        <f t="shared" si="10"/>
        <v>0.1667</v>
      </c>
      <c r="M32" s="32">
        <f t="shared" si="11"/>
        <v>0.1667</v>
      </c>
      <c r="N32" s="32">
        <f t="shared" si="12"/>
        <v>0.1667</v>
      </c>
      <c r="O32" s="32">
        <f t="shared" si="13"/>
        <v>0.1667</v>
      </c>
      <c r="P32" s="32">
        <f t="shared" si="14"/>
        <v>0.1667</v>
      </c>
      <c r="Q32" s="32">
        <f t="shared" si="15"/>
        <v>0.1667</v>
      </c>
      <c r="R32" s="46">
        <f t="shared" si="16"/>
        <v>2</v>
      </c>
      <c r="S32" s="38">
        <f t="shared" si="17"/>
        <v>0.041675</v>
      </c>
      <c r="T32" s="10">
        <v>19</v>
      </c>
    </row>
    <row r="33" spans="1:20" ht="22.5" customHeight="1" hidden="1">
      <c r="A33" s="28"/>
      <c r="B33" s="16"/>
      <c r="C33" s="18"/>
      <c r="D33" s="19"/>
      <c r="E33" s="104"/>
      <c r="F33" s="168"/>
      <c r="G33" s="168"/>
      <c r="H33" s="168"/>
      <c r="I33" s="168"/>
      <c r="J33" s="105"/>
      <c r="K33" s="36">
        <f t="shared" si="9"/>
        <v>0</v>
      </c>
      <c r="L33" s="32">
        <f t="shared" si="10"/>
        <v>0</v>
      </c>
      <c r="M33" s="32">
        <f t="shared" si="11"/>
        <v>0</v>
      </c>
      <c r="N33" s="32">
        <f t="shared" si="12"/>
        <v>0</v>
      </c>
      <c r="O33" s="32">
        <f t="shared" si="13"/>
        <v>0</v>
      </c>
      <c r="P33" s="32">
        <f t="shared" si="14"/>
        <v>0</v>
      </c>
      <c r="Q33" s="32">
        <f t="shared" si="15"/>
        <v>0</v>
      </c>
      <c r="R33" s="46">
        <f t="shared" si="16"/>
        <v>6</v>
      </c>
      <c r="S33" s="38" t="e">
        <f t="shared" si="17"/>
        <v>#DIV/0!</v>
      </c>
      <c r="T33" s="10"/>
    </row>
    <row r="34" spans="1:20" ht="22.5" customHeight="1" hidden="1">
      <c r="A34" s="28"/>
      <c r="B34" s="16"/>
      <c r="C34" s="18"/>
      <c r="D34" s="19"/>
      <c r="E34" s="104"/>
      <c r="F34" s="168"/>
      <c r="G34" s="168"/>
      <c r="H34" s="168"/>
      <c r="I34" s="168"/>
      <c r="J34" s="105"/>
      <c r="K34" s="36">
        <f t="shared" si="9"/>
        <v>0</v>
      </c>
      <c r="L34" s="32">
        <f t="shared" si="10"/>
        <v>0</v>
      </c>
      <c r="M34" s="32">
        <f t="shared" si="11"/>
        <v>0</v>
      </c>
      <c r="N34" s="32">
        <f t="shared" si="12"/>
        <v>0</v>
      </c>
      <c r="O34" s="32">
        <f t="shared" si="13"/>
        <v>0</v>
      </c>
      <c r="P34" s="32">
        <f t="shared" si="14"/>
        <v>0</v>
      </c>
      <c r="Q34" s="32">
        <f t="shared" si="15"/>
        <v>0</v>
      </c>
      <c r="R34" s="46">
        <f t="shared" si="16"/>
        <v>6</v>
      </c>
      <c r="S34" s="38" t="e">
        <f t="shared" si="17"/>
        <v>#DIV/0!</v>
      </c>
      <c r="T34" s="10"/>
    </row>
    <row r="35" spans="1:20" ht="22.5" customHeight="1" hidden="1" thickBot="1">
      <c r="A35" s="30"/>
      <c r="B35" s="31"/>
      <c r="C35" s="50"/>
      <c r="D35" s="172"/>
      <c r="E35" s="173"/>
      <c r="F35" s="174"/>
      <c r="G35" s="174"/>
      <c r="H35" s="174"/>
      <c r="I35" s="174"/>
      <c r="J35" s="175"/>
      <c r="K35" s="111">
        <f t="shared" si="9"/>
        <v>0</v>
      </c>
      <c r="L35" s="112">
        <f t="shared" si="10"/>
        <v>0</v>
      </c>
      <c r="M35" s="112">
        <f t="shared" si="11"/>
        <v>0</v>
      </c>
      <c r="N35" s="112">
        <f t="shared" si="12"/>
        <v>0</v>
      </c>
      <c r="O35" s="112">
        <f t="shared" si="13"/>
        <v>0</v>
      </c>
      <c r="P35" s="112">
        <f t="shared" si="14"/>
        <v>0</v>
      </c>
      <c r="Q35" s="112">
        <f t="shared" si="15"/>
        <v>0</v>
      </c>
      <c r="R35" s="176">
        <f t="shared" si="16"/>
        <v>6</v>
      </c>
      <c r="S35" s="115" t="e">
        <f t="shared" si="17"/>
        <v>#DIV/0!</v>
      </c>
      <c r="T35" s="170"/>
    </row>
    <row r="36" spans="1:20" ht="12.75" hidden="1">
      <c r="A36" s="6"/>
      <c r="B36" s="6"/>
      <c r="C36" s="6"/>
      <c r="D36" s="6"/>
      <c r="E36" s="5"/>
      <c r="F36" s="5"/>
      <c r="G36" s="5"/>
      <c r="H36" s="5"/>
      <c r="I36" s="5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6"/>
      <c r="B37" s="6"/>
      <c r="C37" s="6"/>
      <c r="D37" s="6"/>
      <c r="E37" s="5"/>
      <c r="F37" s="5"/>
      <c r="G37" s="5"/>
      <c r="H37" s="5"/>
      <c r="I37" s="5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</sheetData>
  <sheetProtection/>
  <mergeCells count="2">
    <mergeCell ref="A1:T1"/>
    <mergeCell ref="A12:T12"/>
  </mergeCells>
  <printOptions horizontalCentered="1" verticalCentered="1"/>
  <pageMargins left="0.07874015748031496" right="0.0787401574803149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Q4" sqref="Q4"/>
    </sheetView>
  </sheetViews>
  <sheetFormatPr defaultColWidth="9.140625" defaultRowHeight="12.75"/>
  <cols>
    <col min="1" max="1" width="9.00390625" style="1" customWidth="1"/>
    <col min="2" max="2" width="9.7109375" style="1" customWidth="1"/>
    <col min="3" max="3" width="4.140625" style="1" customWidth="1"/>
    <col min="4" max="4" width="12.421875" style="1" customWidth="1"/>
    <col min="5" max="5" width="8.28125" style="1" customWidth="1"/>
    <col min="6" max="6" width="8.421875" style="1" customWidth="1"/>
    <col min="7" max="7" width="8.00390625" style="1" customWidth="1"/>
    <col min="8" max="8" width="7.28125" style="1" customWidth="1"/>
    <col min="9" max="10" width="9.140625" style="1" customWidth="1"/>
    <col min="11" max="15" width="4.00390625" style="1" customWidth="1"/>
    <col min="16" max="16" width="10.28125" style="2" customWidth="1"/>
    <col min="17" max="17" width="9.57421875" style="2" customWidth="1"/>
    <col min="18" max="18" width="11.7109375" style="2" customWidth="1"/>
    <col min="19" max="19" width="10.8515625" style="2" customWidth="1"/>
    <col min="20" max="16384" width="9.140625" style="1" customWidth="1"/>
  </cols>
  <sheetData>
    <row r="1" spans="1:21" ht="38.25" customHeight="1" thickBot="1">
      <c r="A1" s="208" t="s">
        <v>110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4"/>
      <c r="S1" s="65"/>
      <c r="T1" s="65"/>
      <c r="U1" s="8"/>
    </row>
    <row r="2" spans="1:19" ht="51" customHeight="1" thickBot="1">
      <c r="A2" s="118" t="s">
        <v>0</v>
      </c>
      <c r="B2" s="129" t="s">
        <v>1</v>
      </c>
      <c r="C2" s="130" t="s">
        <v>2</v>
      </c>
      <c r="D2" s="121" t="s">
        <v>3</v>
      </c>
      <c r="E2" s="131" t="s">
        <v>4</v>
      </c>
      <c r="F2" s="131" t="s">
        <v>5</v>
      </c>
      <c r="G2" s="131" t="s">
        <v>6</v>
      </c>
      <c r="H2" s="141" t="s">
        <v>7</v>
      </c>
      <c r="I2" s="121" t="s">
        <v>8</v>
      </c>
      <c r="J2" s="122" t="s">
        <v>9</v>
      </c>
      <c r="K2" s="160" t="s">
        <v>10</v>
      </c>
      <c r="L2" s="160" t="s">
        <v>11</v>
      </c>
      <c r="M2" s="160" t="s">
        <v>12</v>
      </c>
      <c r="N2" s="160" t="s">
        <v>13</v>
      </c>
      <c r="O2" s="162"/>
      <c r="P2" s="133" t="s">
        <v>15</v>
      </c>
      <c r="Q2" s="134" t="s">
        <v>32</v>
      </c>
      <c r="R2" s="102" t="s">
        <v>16</v>
      </c>
      <c r="S2" s="56"/>
    </row>
    <row r="3" spans="1:19" ht="25.5" customHeight="1">
      <c r="A3" s="22" t="s">
        <v>49</v>
      </c>
      <c r="B3" s="23" t="s">
        <v>50</v>
      </c>
      <c r="C3" s="59">
        <v>3</v>
      </c>
      <c r="D3" s="43" t="s">
        <v>23</v>
      </c>
      <c r="E3" s="42" t="s">
        <v>100</v>
      </c>
      <c r="F3" s="42" t="s">
        <v>101</v>
      </c>
      <c r="G3" s="42" t="s">
        <v>18</v>
      </c>
      <c r="H3" s="48" t="s">
        <v>19</v>
      </c>
      <c r="I3" s="43" t="s">
        <v>102</v>
      </c>
      <c r="J3" s="44" t="s">
        <v>50</v>
      </c>
      <c r="K3" s="75">
        <v>20</v>
      </c>
      <c r="L3" s="76">
        <v>40</v>
      </c>
      <c r="M3" s="76">
        <v>60</v>
      </c>
      <c r="N3" s="76">
        <v>80</v>
      </c>
      <c r="O3" s="77"/>
      <c r="P3" s="96">
        <f aca="true" t="shared" si="0" ref="P3:P10">SUM(K3:N3)</f>
        <v>200</v>
      </c>
      <c r="Q3" s="97">
        <f aca="true" t="shared" si="1" ref="Q3:Q10">P3*100/200/100</f>
        <v>1</v>
      </c>
      <c r="R3" s="154">
        <v>1</v>
      </c>
      <c r="S3" s="58"/>
    </row>
    <row r="4" spans="1:19" ht="25.5" customHeight="1">
      <c r="A4" s="25" t="s">
        <v>51</v>
      </c>
      <c r="B4" s="3" t="s">
        <v>22</v>
      </c>
      <c r="C4" s="4">
        <v>3</v>
      </c>
      <c r="D4" s="28" t="s">
        <v>23</v>
      </c>
      <c r="E4" s="16" t="s">
        <v>18</v>
      </c>
      <c r="F4" s="16" t="s">
        <v>19</v>
      </c>
      <c r="G4" s="16"/>
      <c r="H4" s="18"/>
      <c r="I4" s="28" t="s">
        <v>18</v>
      </c>
      <c r="J4" s="29" t="s">
        <v>19</v>
      </c>
      <c r="K4" s="78">
        <v>20</v>
      </c>
      <c r="L4" s="79">
        <v>40</v>
      </c>
      <c r="M4" s="79">
        <v>50</v>
      </c>
      <c r="N4" s="79">
        <v>80</v>
      </c>
      <c r="O4" s="80"/>
      <c r="P4" s="98">
        <f t="shared" si="0"/>
        <v>190</v>
      </c>
      <c r="Q4" s="99">
        <f t="shared" si="1"/>
        <v>0.95</v>
      </c>
      <c r="R4" s="155">
        <v>2</v>
      </c>
      <c r="S4" s="58"/>
    </row>
    <row r="5" spans="1:19" ht="25.5" customHeight="1">
      <c r="A5" s="25" t="s">
        <v>52</v>
      </c>
      <c r="B5" s="3" t="s">
        <v>53</v>
      </c>
      <c r="C5" s="4">
        <v>3</v>
      </c>
      <c r="D5" s="28" t="s">
        <v>54</v>
      </c>
      <c r="E5" s="16" t="s">
        <v>103</v>
      </c>
      <c r="F5" s="16" t="s">
        <v>104</v>
      </c>
      <c r="G5" s="16"/>
      <c r="H5" s="18"/>
      <c r="I5" s="28" t="s">
        <v>105</v>
      </c>
      <c r="J5" s="29" t="s">
        <v>106</v>
      </c>
      <c r="K5" s="78">
        <v>20</v>
      </c>
      <c r="L5" s="79">
        <v>20</v>
      </c>
      <c r="M5" s="79">
        <v>15</v>
      </c>
      <c r="N5" s="79">
        <v>80</v>
      </c>
      <c r="O5" s="80"/>
      <c r="P5" s="98">
        <f t="shared" si="0"/>
        <v>135</v>
      </c>
      <c r="Q5" s="99">
        <f t="shared" si="1"/>
        <v>0.675</v>
      </c>
      <c r="R5" s="155">
        <v>3</v>
      </c>
      <c r="S5" s="58"/>
    </row>
    <row r="6" spans="1:19" ht="25.5" customHeight="1" thickBot="1">
      <c r="A6" s="25" t="s">
        <v>55</v>
      </c>
      <c r="B6" s="3" t="s">
        <v>56</v>
      </c>
      <c r="C6" s="4">
        <v>3</v>
      </c>
      <c r="D6" s="28" t="s">
        <v>57</v>
      </c>
      <c r="E6" s="16" t="s">
        <v>100</v>
      </c>
      <c r="F6" s="16" t="s">
        <v>101</v>
      </c>
      <c r="G6" s="16"/>
      <c r="H6" s="18"/>
      <c r="I6" s="28" t="s">
        <v>107</v>
      </c>
      <c r="J6" s="29" t="s">
        <v>58</v>
      </c>
      <c r="K6" s="78">
        <v>5</v>
      </c>
      <c r="L6" s="79">
        <v>10</v>
      </c>
      <c r="M6" s="79">
        <v>0</v>
      </c>
      <c r="N6" s="79">
        <v>0</v>
      </c>
      <c r="O6" s="80"/>
      <c r="P6" s="98">
        <f t="shared" si="0"/>
        <v>15</v>
      </c>
      <c r="Q6" s="99">
        <f t="shared" si="1"/>
        <v>0.075</v>
      </c>
      <c r="R6" s="155">
        <v>4</v>
      </c>
      <c r="S6" s="58"/>
    </row>
    <row r="7" spans="1:19" ht="25.5" customHeight="1" hidden="1">
      <c r="A7" s="25" t="s">
        <v>29</v>
      </c>
      <c r="B7" s="3" t="s">
        <v>58</v>
      </c>
      <c r="C7" s="4">
        <v>3</v>
      </c>
      <c r="D7" s="28" t="s">
        <v>59</v>
      </c>
      <c r="E7" s="16" t="s">
        <v>100</v>
      </c>
      <c r="F7" s="16" t="s">
        <v>101</v>
      </c>
      <c r="G7" s="16" t="s">
        <v>103</v>
      </c>
      <c r="H7" s="18" t="s">
        <v>104</v>
      </c>
      <c r="I7" s="28" t="s">
        <v>107</v>
      </c>
      <c r="J7" s="29" t="s">
        <v>58</v>
      </c>
      <c r="K7" s="78"/>
      <c r="L7" s="79"/>
      <c r="M7" s="79"/>
      <c r="N7" s="79"/>
      <c r="O7" s="80"/>
      <c r="P7" s="98">
        <f t="shared" si="0"/>
        <v>0</v>
      </c>
      <c r="Q7" s="99">
        <f t="shared" si="1"/>
        <v>0</v>
      </c>
      <c r="R7" s="155"/>
      <c r="S7" s="58"/>
    </row>
    <row r="8" spans="1:19" ht="25.5" customHeight="1" hidden="1">
      <c r="A8" s="25" t="s">
        <v>60</v>
      </c>
      <c r="B8" s="3" t="s">
        <v>61</v>
      </c>
      <c r="C8" s="4">
        <v>3</v>
      </c>
      <c r="D8" s="28" t="s">
        <v>62</v>
      </c>
      <c r="E8" s="16" t="s">
        <v>100</v>
      </c>
      <c r="F8" s="16" t="s">
        <v>101</v>
      </c>
      <c r="G8" s="16"/>
      <c r="H8" s="18"/>
      <c r="I8" s="28" t="s">
        <v>108</v>
      </c>
      <c r="J8" s="29" t="s">
        <v>109</v>
      </c>
      <c r="K8" s="78"/>
      <c r="L8" s="79"/>
      <c r="M8" s="79"/>
      <c r="N8" s="79"/>
      <c r="O8" s="80"/>
      <c r="P8" s="98">
        <f t="shared" si="0"/>
        <v>0</v>
      </c>
      <c r="Q8" s="99">
        <f t="shared" si="1"/>
        <v>0</v>
      </c>
      <c r="R8" s="155"/>
      <c r="S8" s="58"/>
    </row>
    <row r="9" spans="1:19" ht="25.5" customHeight="1" hidden="1">
      <c r="A9" s="25"/>
      <c r="B9" s="3"/>
      <c r="C9" s="4"/>
      <c r="D9" s="28"/>
      <c r="E9" s="16"/>
      <c r="F9" s="16"/>
      <c r="G9" s="16"/>
      <c r="H9" s="18"/>
      <c r="I9" s="28"/>
      <c r="J9" s="29"/>
      <c r="K9" s="78"/>
      <c r="L9" s="79"/>
      <c r="M9" s="79"/>
      <c r="N9" s="79"/>
      <c r="O9" s="80"/>
      <c r="P9" s="98">
        <f t="shared" si="0"/>
        <v>0</v>
      </c>
      <c r="Q9" s="99">
        <f t="shared" si="1"/>
        <v>0</v>
      </c>
      <c r="R9" s="155"/>
      <c r="S9" s="58"/>
    </row>
    <row r="10" spans="1:19" ht="25.5" customHeight="1" hidden="1" thickBot="1">
      <c r="A10" s="135"/>
      <c r="B10" s="136"/>
      <c r="C10" s="137"/>
      <c r="D10" s="30"/>
      <c r="E10" s="31"/>
      <c r="F10" s="31"/>
      <c r="G10" s="31"/>
      <c r="H10" s="50"/>
      <c r="I10" s="30"/>
      <c r="J10" s="108"/>
      <c r="K10" s="138"/>
      <c r="L10" s="139"/>
      <c r="M10" s="139"/>
      <c r="N10" s="139"/>
      <c r="O10" s="140"/>
      <c r="P10" s="100">
        <f t="shared" si="0"/>
        <v>0</v>
      </c>
      <c r="Q10" s="101">
        <f t="shared" si="1"/>
        <v>0</v>
      </c>
      <c r="R10" s="169"/>
      <c r="S10" s="58"/>
    </row>
    <row r="11" spans="1:19" ht="25.5" customHeight="1" hidden="1" thickBot="1">
      <c r="A11" s="178"/>
      <c r="B11" s="178"/>
      <c r="C11" s="178"/>
      <c r="D11" s="178"/>
      <c r="E11" s="178"/>
      <c r="F11" s="178"/>
      <c r="G11" s="178"/>
      <c r="H11" s="178"/>
      <c r="I11" s="178"/>
      <c r="J11" s="6"/>
      <c r="K11" s="179"/>
      <c r="L11" s="179"/>
      <c r="M11" s="179"/>
      <c r="N11" s="179"/>
      <c r="O11" s="179"/>
      <c r="P11" s="180"/>
      <c r="Q11" s="181"/>
      <c r="R11" s="182"/>
      <c r="S11" s="58"/>
    </row>
    <row r="12" spans="1:20" s="8" customFormat="1" ht="39.75" customHeight="1" thickBot="1">
      <c r="A12" s="208" t="s">
        <v>129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4"/>
      <c r="S12" s="64"/>
      <c r="T12" s="64"/>
    </row>
    <row r="13" spans="1:19" ht="51" customHeight="1" thickBot="1">
      <c r="A13" s="183" t="s">
        <v>0</v>
      </c>
      <c r="B13" s="184" t="s">
        <v>1</v>
      </c>
      <c r="C13" s="185" t="s">
        <v>2</v>
      </c>
      <c r="D13" s="186" t="s">
        <v>3</v>
      </c>
      <c r="E13" s="184" t="s">
        <v>4</v>
      </c>
      <c r="F13" s="184" t="s">
        <v>5</v>
      </c>
      <c r="G13" s="184" t="s">
        <v>6</v>
      </c>
      <c r="H13" s="187" t="s">
        <v>7</v>
      </c>
      <c r="I13" s="123" t="s">
        <v>8</v>
      </c>
      <c r="J13" s="128" t="s">
        <v>9</v>
      </c>
      <c r="K13" s="188" t="s">
        <v>10</v>
      </c>
      <c r="L13" s="188" t="s">
        <v>11</v>
      </c>
      <c r="M13" s="188" t="s">
        <v>12</v>
      </c>
      <c r="N13" s="188" t="s">
        <v>13</v>
      </c>
      <c r="O13" s="188" t="s">
        <v>14</v>
      </c>
      <c r="P13" s="189" t="s">
        <v>15</v>
      </c>
      <c r="Q13" s="69" t="s">
        <v>32</v>
      </c>
      <c r="R13" s="69" t="s">
        <v>16</v>
      </c>
      <c r="S13" s="56"/>
    </row>
    <row r="14" spans="1:19" ht="25.5" customHeight="1">
      <c r="A14" s="43" t="s">
        <v>63</v>
      </c>
      <c r="B14" s="42" t="s">
        <v>64</v>
      </c>
      <c r="C14" s="48">
        <v>4</v>
      </c>
      <c r="D14" s="43" t="s">
        <v>20</v>
      </c>
      <c r="E14" s="42" t="s">
        <v>18</v>
      </c>
      <c r="F14" s="42" t="s">
        <v>19</v>
      </c>
      <c r="G14" s="42" t="s">
        <v>111</v>
      </c>
      <c r="H14" s="48" t="s">
        <v>112</v>
      </c>
      <c r="I14" s="43" t="s">
        <v>113</v>
      </c>
      <c r="J14" s="44" t="s">
        <v>114</v>
      </c>
      <c r="K14" s="116">
        <v>20</v>
      </c>
      <c r="L14" s="84">
        <v>40</v>
      </c>
      <c r="M14" s="84">
        <v>60</v>
      </c>
      <c r="N14" s="84">
        <v>80</v>
      </c>
      <c r="O14" s="85">
        <v>100</v>
      </c>
      <c r="P14" s="90">
        <f>SUM(K14:O14)</f>
        <v>300</v>
      </c>
      <c r="Q14" s="91">
        <f>P14*100/300/100</f>
        <v>1</v>
      </c>
      <c r="R14" s="156">
        <v>1</v>
      </c>
      <c r="S14" s="58"/>
    </row>
    <row r="15" spans="1:19" ht="25.5" customHeight="1">
      <c r="A15" s="28" t="s">
        <v>27</v>
      </c>
      <c r="B15" s="16" t="s">
        <v>65</v>
      </c>
      <c r="C15" s="18">
        <v>4</v>
      </c>
      <c r="D15" s="28" t="s">
        <v>66</v>
      </c>
      <c r="E15" s="16" t="s">
        <v>115</v>
      </c>
      <c r="F15" s="16" t="s">
        <v>116</v>
      </c>
      <c r="G15" s="16" t="s">
        <v>103</v>
      </c>
      <c r="H15" s="18" t="s">
        <v>104</v>
      </c>
      <c r="I15" s="28" t="s">
        <v>117</v>
      </c>
      <c r="J15" s="29" t="s">
        <v>65</v>
      </c>
      <c r="K15" s="117">
        <v>20</v>
      </c>
      <c r="L15" s="86">
        <v>40</v>
      </c>
      <c r="M15" s="86">
        <v>60</v>
      </c>
      <c r="N15" s="86">
        <v>80</v>
      </c>
      <c r="O15" s="87">
        <v>100</v>
      </c>
      <c r="P15" s="92">
        <f aca="true" t="shared" si="2" ref="P15:P28">SUM(K15:O15)</f>
        <v>300</v>
      </c>
      <c r="Q15" s="93">
        <f aca="true" t="shared" si="3" ref="Q15:Q36">P15*100/300/100</f>
        <v>1</v>
      </c>
      <c r="R15" s="157">
        <v>1</v>
      </c>
      <c r="S15" s="58"/>
    </row>
    <row r="16" spans="1:19" ht="25.5" customHeight="1">
      <c r="A16" s="28" t="s">
        <v>67</v>
      </c>
      <c r="B16" s="16" t="s">
        <v>68</v>
      </c>
      <c r="C16" s="18">
        <v>4</v>
      </c>
      <c r="D16" s="28" t="s">
        <v>69</v>
      </c>
      <c r="E16" s="16" t="s">
        <v>111</v>
      </c>
      <c r="F16" s="16" t="s">
        <v>112</v>
      </c>
      <c r="G16" s="16" t="s">
        <v>103</v>
      </c>
      <c r="H16" s="18" t="s">
        <v>104</v>
      </c>
      <c r="I16" s="28" t="s">
        <v>118</v>
      </c>
      <c r="J16" s="29" t="s">
        <v>68</v>
      </c>
      <c r="K16" s="117">
        <v>20</v>
      </c>
      <c r="L16" s="86">
        <v>40</v>
      </c>
      <c r="M16" s="86">
        <v>60</v>
      </c>
      <c r="N16" s="86">
        <v>80</v>
      </c>
      <c r="O16" s="87">
        <v>100</v>
      </c>
      <c r="P16" s="92">
        <f t="shared" si="2"/>
        <v>300</v>
      </c>
      <c r="Q16" s="93">
        <f t="shared" si="3"/>
        <v>1</v>
      </c>
      <c r="R16" s="157">
        <v>1</v>
      </c>
      <c r="S16" s="58"/>
    </row>
    <row r="17" spans="1:19" ht="25.5" customHeight="1">
      <c r="A17" s="28" t="s">
        <v>70</v>
      </c>
      <c r="B17" s="16" t="s">
        <v>71</v>
      </c>
      <c r="C17" s="18">
        <v>4</v>
      </c>
      <c r="D17" s="28" t="s">
        <v>72</v>
      </c>
      <c r="E17" s="16" t="s">
        <v>111</v>
      </c>
      <c r="F17" s="16" t="s">
        <v>112</v>
      </c>
      <c r="G17" s="16" t="s">
        <v>103</v>
      </c>
      <c r="H17" s="18" t="s">
        <v>104</v>
      </c>
      <c r="I17" s="28" t="s">
        <v>111</v>
      </c>
      <c r="J17" s="29" t="s">
        <v>112</v>
      </c>
      <c r="K17" s="117">
        <v>20</v>
      </c>
      <c r="L17" s="86">
        <v>40</v>
      </c>
      <c r="M17" s="86">
        <v>60</v>
      </c>
      <c r="N17" s="86">
        <v>80</v>
      </c>
      <c r="O17" s="87">
        <v>100</v>
      </c>
      <c r="P17" s="92">
        <f t="shared" si="2"/>
        <v>300</v>
      </c>
      <c r="Q17" s="93">
        <f t="shared" si="3"/>
        <v>1</v>
      </c>
      <c r="R17" s="157">
        <v>1</v>
      </c>
      <c r="S17" s="58"/>
    </row>
    <row r="18" spans="1:19" ht="25.5" customHeight="1">
      <c r="A18" s="28" t="s">
        <v>73</v>
      </c>
      <c r="B18" s="16" t="s">
        <v>58</v>
      </c>
      <c r="C18" s="18">
        <v>4</v>
      </c>
      <c r="D18" s="28" t="s">
        <v>57</v>
      </c>
      <c r="E18" s="16" t="s">
        <v>100</v>
      </c>
      <c r="F18" s="16" t="s">
        <v>101</v>
      </c>
      <c r="G18" s="16" t="s">
        <v>103</v>
      </c>
      <c r="H18" s="18" t="s">
        <v>104</v>
      </c>
      <c r="I18" s="28" t="s">
        <v>107</v>
      </c>
      <c r="J18" s="29" t="s">
        <v>58</v>
      </c>
      <c r="K18" s="117">
        <v>20</v>
      </c>
      <c r="L18" s="86">
        <v>40</v>
      </c>
      <c r="M18" s="86">
        <v>60</v>
      </c>
      <c r="N18" s="86">
        <v>80</v>
      </c>
      <c r="O18" s="87">
        <v>100</v>
      </c>
      <c r="P18" s="92">
        <f t="shared" si="2"/>
        <v>300</v>
      </c>
      <c r="Q18" s="93">
        <f t="shared" si="3"/>
        <v>1</v>
      </c>
      <c r="R18" s="157">
        <v>1</v>
      </c>
      <c r="S18" s="58"/>
    </row>
    <row r="19" spans="1:19" ht="25.5" customHeight="1">
      <c r="A19" s="28" t="s">
        <v>21</v>
      </c>
      <c r="B19" s="16" t="s">
        <v>74</v>
      </c>
      <c r="C19" s="18">
        <v>4</v>
      </c>
      <c r="D19" s="28" t="s">
        <v>28</v>
      </c>
      <c r="E19" s="16" t="s">
        <v>25</v>
      </c>
      <c r="F19" s="16" t="s">
        <v>26</v>
      </c>
      <c r="G19" s="16"/>
      <c r="H19" s="18"/>
      <c r="I19" s="28" t="s">
        <v>25</v>
      </c>
      <c r="J19" s="29" t="s">
        <v>26</v>
      </c>
      <c r="K19" s="117">
        <v>20</v>
      </c>
      <c r="L19" s="86">
        <v>40</v>
      </c>
      <c r="M19" s="86">
        <v>60</v>
      </c>
      <c r="N19" s="86">
        <v>80</v>
      </c>
      <c r="O19" s="87">
        <v>50</v>
      </c>
      <c r="P19" s="92">
        <f t="shared" si="2"/>
        <v>250</v>
      </c>
      <c r="Q19" s="93">
        <f t="shared" si="3"/>
        <v>0.8333333333333333</v>
      </c>
      <c r="R19" s="157">
        <v>6</v>
      </c>
      <c r="S19" s="58"/>
    </row>
    <row r="20" spans="1:19" ht="25.5" customHeight="1">
      <c r="A20" s="28" t="s">
        <v>75</v>
      </c>
      <c r="B20" s="16" t="s">
        <v>76</v>
      </c>
      <c r="C20" s="18">
        <v>4</v>
      </c>
      <c r="D20" s="28" t="s">
        <v>28</v>
      </c>
      <c r="E20" s="16" t="s">
        <v>25</v>
      </c>
      <c r="F20" s="16" t="s">
        <v>26</v>
      </c>
      <c r="G20" s="16"/>
      <c r="H20" s="18"/>
      <c r="I20" s="28" t="s">
        <v>25</v>
      </c>
      <c r="J20" s="29" t="s">
        <v>26</v>
      </c>
      <c r="K20" s="117">
        <v>20</v>
      </c>
      <c r="L20" s="86">
        <v>40</v>
      </c>
      <c r="M20" s="86">
        <v>60</v>
      </c>
      <c r="N20" s="86">
        <v>80</v>
      </c>
      <c r="O20" s="87">
        <v>50</v>
      </c>
      <c r="P20" s="92">
        <f t="shared" si="2"/>
        <v>250</v>
      </c>
      <c r="Q20" s="93">
        <f t="shared" si="3"/>
        <v>0.8333333333333333</v>
      </c>
      <c r="R20" s="157">
        <v>6</v>
      </c>
      <c r="S20" s="58"/>
    </row>
    <row r="21" spans="1:19" ht="25.5" customHeight="1">
      <c r="A21" s="28" t="s">
        <v>77</v>
      </c>
      <c r="B21" s="16" t="s">
        <v>78</v>
      </c>
      <c r="C21" s="18">
        <v>4</v>
      </c>
      <c r="D21" s="28" t="s">
        <v>79</v>
      </c>
      <c r="E21" s="16" t="s">
        <v>103</v>
      </c>
      <c r="F21" s="16" t="s">
        <v>104</v>
      </c>
      <c r="G21" s="16" t="s">
        <v>117</v>
      </c>
      <c r="H21" s="18" t="s">
        <v>119</v>
      </c>
      <c r="I21" s="28" t="s">
        <v>103</v>
      </c>
      <c r="J21" s="29" t="s">
        <v>104</v>
      </c>
      <c r="K21" s="117">
        <v>20</v>
      </c>
      <c r="L21" s="86">
        <v>40</v>
      </c>
      <c r="M21" s="86">
        <v>60</v>
      </c>
      <c r="N21" s="86">
        <v>80</v>
      </c>
      <c r="O21" s="87">
        <v>50</v>
      </c>
      <c r="P21" s="92">
        <f t="shared" si="2"/>
        <v>250</v>
      </c>
      <c r="Q21" s="93">
        <f t="shared" si="3"/>
        <v>0.8333333333333333</v>
      </c>
      <c r="R21" s="157">
        <v>6</v>
      </c>
      <c r="S21" s="58"/>
    </row>
    <row r="22" spans="1:19" ht="25.5" customHeight="1">
      <c r="A22" s="28" t="s">
        <v>80</v>
      </c>
      <c r="B22" s="16" t="s">
        <v>81</v>
      </c>
      <c r="C22" s="18">
        <v>4</v>
      </c>
      <c r="D22" s="28" t="s">
        <v>28</v>
      </c>
      <c r="E22" s="16" t="s">
        <v>25</v>
      </c>
      <c r="F22" s="16" t="s">
        <v>26</v>
      </c>
      <c r="G22" s="16"/>
      <c r="H22" s="18"/>
      <c r="I22" s="28" t="s">
        <v>25</v>
      </c>
      <c r="J22" s="29" t="s">
        <v>26</v>
      </c>
      <c r="K22" s="117">
        <v>20</v>
      </c>
      <c r="L22" s="86">
        <v>40</v>
      </c>
      <c r="M22" s="86">
        <v>50</v>
      </c>
      <c r="N22" s="86">
        <v>80</v>
      </c>
      <c r="O22" s="87">
        <v>50</v>
      </c>
      <c r="P22" s="92">
        <f t="shared" si="2"/>
        <v>240</v>
      </c>
      <c r="Q22" s="93">
        <f t="shared" si="3"/>
        <v>0.8</v>
      </c>
      <c r="R22" s="157">
        <v>9</v>
      </c>
      <c r="S22" s="58"/>
    </row>
    <row r="23" spans="1:19" ht="25.5" customHeight="1">
      <c r="A23" s="28" t="s">
        <v>24</v>
      </c>
      <c r="B23" s="16" t="s">
        <v>82</v>
      </c>
      <c r="C23" s="18">
        <v>4</v>
      </c>
      <c r="D23" s="28" t="s">
        <v>83</v>
      </c>
      <c r="E23" s="16" t="s">
        <v>103</v>
      </c>
      <c r="F23" s="16" t="s">
        <v>104</v>
      </c>
      <c r="G23" s="16" t="s">
        <v>117</v>
      </c>
      <c r="H23" s="18" t="s">
        <v>119</v>
      </c>
      <c r="I23" s="28" t="s">
        <v>103</v>
      </c>
      <c r="J23" s="29" t="s">
        <v>104</v>
      </c>
      <c r="K23" s="117">
        <v>20</v>
      </c>
      <c r="L23" s="86">
        <v>40</v>
      </c>
      <c r="M23" s="86">
        <v>60</v>
      </c>
      <c r="N23" s="86">
        <v>80</v>
      </c>
      <c r="O23" s="87">
        <v>0</v>
      </c>
      <c r="P23" s="92">
        <f t="shared" si="2"/>
        <v>200</v>
      </c>
      <c r="Q23" s="93">
        <f t="shared" si="3"/>
        <v>0.6666666666666667</v>
      </c>
      <c r="R23" s="157">
        <v>10</v>
      </c>
      <c r="S23" s="58"/>
    </row>
    <row r="24" spans="1:19" ht="25.5" customHeight="1">
      <c r="A24" s="28" t="s">
        <v>84</v>
      </c>
      <c r="B24" s="16" t="s">
        <v>85</v>
      </c>
      <c r="C24" s="18">
        <v>4</v>
      </c>
      <c r="D24" s="28" t="s">
        <v>28</v>
      </c>
      <c r="E24" s="16" t="s">
        <v>25</v>
      </c>
      <c r="F24" s="16" t="s">
        <v>26</v>
      </c>
      <c r="G24" s="16"/>
      <c r="H24" s="18"/>
      <c r="I24" s="28" t="s">
        <v>25</v>
      </c>
      <c r="J24" s="29" t="s">
        <v>26</v>
      </c>
      <c r="K24" s="117">
        <v>10</v>
      </c>
      <c r="L24" s="86">
        <v>40</v>
      </c>
      <c r="M24" s="86">
        <v>0</v>
      </c>
      <c r="N24" s="86">
        <v>80</v>
      </c>
      <c r="O24" s="87">
        <v>50</v>
      </c>
      <c r="P24" s="92">
        <f t="shared" si="2"/>
        <v>180</v>
      </c>
      <c r="Q24" s="93">
        <f t="shared" si="3"/>
        <v>0.6</v>
      </c>
      <c r="R24" s="157">
        <v>11</v>
      </c>
      <c r="S24" s="58"/>
    </row>
    <row r="25" spans="1:19" ht="25.5" customHeight="1">
      <c r="A25" s="28" t="s">
        <v>86</v>
      </c>
      <c r="B25" s="16" t="s">
        <v>87</v>
      </c>
      <c r="C25" s="18">
        <v>4</v>
      </c>
      <c r="D25" s="28" t="s">
        <v>28</v>
      </c>
      <c r="E25" s="16" t="s">
        <v>25</v>
      </c>
      <c r="F25" s="16" t="s">
        <v>26</v>
      </c>
      <c r="G25" s="16"/>
      <c r="H25" s="18"/>
      <c r="I25" s="28" t="s">
        <v>25</v>
      </c>
      <c r="J25" s="29" t="s">
        <v>26</v>
      </c>
      <c r="K25" s="117">
        <v>20</v>
      </c>
      <c r="L25" s="86">
        <v>40</v>
      </c>
      <c r="M25" s="86">
        <v>0</v>
      </c>
      <c r="N25" s="86">
        <v>80</v>
      </c>
      <c r="O25" s="87">
        <v>0</v>
      </c>
      <c r="P25" s="92">
        <f t="shared" si="2"/>
        <v>140</v>
      </c>
      <c r="Q25" s="93">
        <f t="shared" si="3"/>
        <v>0.4666666666666666</v>
      </c>
      <c r="R25" s="157">
        <v>12</v>
      </c>
      <c r="S25" s="58"/>
    </row>
    <row r="26" spans="1:19" ht="25.5" customHeight="1">
      <c r="A26" s="28" t="s">
        <v>63</v>
      </c>
      <c r="B26" s="16" t="s">
        <v>88</v>
      </c>
      <c r="C26" s="18">
        <v>4</v>
      </c>
      <c r="D26" s="28" t="s">
        <v>79</v>
      </c>
      <c r="E26" s="16" t="s">
        <v>103</v>
      </c>
      <c r="F26" s="16" t="s">
        <v>104</v>
      </c>
      <c r="G26" s="16" t="s">
        <v>117</v>
      </c>
      <c r="H26" s="18" t="s">
        <v>119</v>
      </c>
      <c r="I26" s="28" t="s">
        <v>103</v>
      </c>
      <c r="J26" s="29" t="s">
        <v>104</v>
      </c>
      <c r="K26" s="117">
        <v>20</v>
      </c>
      <c r="L26" s="86">
        <v>40</v>
      </c>
      <c r="M26" s="86">
        <v>60</v>
      </c>
      <c r="N26" s="86">
        <v>0</v>
      </c>
      <c r="O26" s="87">
        <v>0</v>
      </c>
      <c r="P26" s="92">
        <f t="shared" si="2"/>
        <v>120</v>
      </c>
      <c r="Q26" s="93">
        <f t="shared" si="3"/>
        <v>0.4</v>
      </c>
      <c r="R26" s="157">
        <v>13</v>
      </c>
      <c r="S26" s="58"/>
    </row>
    <row r="27" spans="1:19" ht="25.5" customHeight="1">
      <c r="A27" s="28" t="s">
        <v>17</v>
      </c>
      <c r="B27" s="16" t="s">
        <v>89</v>
      </c>
      <c r="C27" s="18">
        <v>4</v>
      </c>
      <c r="D27" s="28" t="s">
        <v>90</v>
      </c>
      <c r="E27" s="16" t="s">
        <v>111</v>
      </c>
      <c r="F27" s="16" t="s">
        <v>112</v>
      </c>
      <c r="G27" s="16"/>
      <c r="H27" s="18"/>
      <c r="I27" s="28" t="s">
        <v>111</v>
      </c>
      <c r="J27" s="29" t="s">
        <v>112</v>
      </c>
      <c r="K27" s="117">
        <v>20</v>
      </c>
      <c r="L27" s="86">
        <v>20</v>
      </c>
      <c r="M27" s="86">
        <v>40</v>
      </c>
      <c r="N27" s="86">
        <v>0</v>
      </c>
      <c r="O27" s="87">
        <v>0</v>
      </c>
      <c r="P27" s="92">
        <f t="shared" si="2"/>
        <v>80</v>
      </c>
      <c r="Q27" s="93">
        <f t="shared" si="3"/>
        <v>0.26666666666666666</v>
      </c>
      <c r="R27" s="157">
        <v>14</v>
      </c>
      <c r="S27" s="58"/>
    </row>
    <row r="28" spans="1:19" ht="25.5" customHeight="1">
      <c r="A28" s="28" t="s">
        <v>91</v>
      </c>
      <c r="B28" s="16" t="s">
        <v>92</v>
      </c>
      <c r="C28" s="18">
        <v>4</v>
      </c>
      <c r="D28" s="28" t="s">
        <v>28</v>
      </c>
      <c r="E28" s="16" t="s">
        <v>25</v>
      </c>
      <c r="F28" s="16" t="s">
        <v>26</v>
      </c>
      <c r="G28" s="16"/>
      <c r="H28" s="18"/>
      <c r="I28" s="28" t="s">
        <v>25</v>
      </c>
      <c r="J28" s="29" t="s">
        <v>26</v>
      </c>
      <c r="K28" s="117">
        <v>10</v>
      </c>
      <c r="L28" s="86">
        <v>40</v>
      </c>
      <c r="M28" s="86">
        <v>0</v>
      </c>
      <c r="N28" s="86">
        <v>0</v>
      </c>
      <c r="O28" s="87">
        <v>0</v>
      </c>
      <c r="P28" s="92">
        <f t="shared" si="2"/>
        <v>50</v>
      </c>
      <c r="Q28" s="93">
        <f t="shared" si="3"/>
        <v>0.16666666666666669</v>
      </c>
      <c r="R28" s="157">
        <v>15</v>
      </c>
      <c r="S28" s="58"/>
    </row>
    <row r="29" spans="1:19" ht="25.5" customHeight="1">
      <c r="A29" s="28" t="s">
        <v>93</v>
      </c>
      <c r="B29" s="16" t="s">
        <v>94</v>
      </c>
      <c r="C29" s="18">
        <v>4</v>
      </c>
      <c r="D29" s="28" t="s">
        <v>90</v>
      </c>
      <c r="E29" s="16" t="s">
        <v>111</v>
      </c>
      <c r="F29" s="16" t="s">
        <v>112</v>
      </c>
      <c r="G29" s="16"/>
      <c r="H29" s="18"/>
      <c r="I29" s="28" t="s">
        <v>111</v>
      </c>
      <c r="J29" s="29" t="s">
        <v>112</v>
      </c>
      <c r="K29" s="117">
        <v>10</v>
      </c>
      <c r="L29" s="86">
        <v>5</v>
      </c>
      <c r="M29" s="86">
        <v>0</v>
      </c>
      <c r="N29" s="86">
        <v>0</v>
      </c>
      <c r="O29" s="87">
        <v>0</v>
      </c>
      <c r="P29" s="92">
        <f aca="true" t="shared" si="4" ref="P29:P36">SUM(K29:O29)</f>
        <v>15</v>
      </c>
      <c r="Q29" s="93">
        <f t="shared" si="3"/>
        <v>0.05</v>
      </c>
      <c r="R29" s="157">
        <v>16</v>
      </c>
      <c r="S29" s="58"/>
    </row>
    <row r="30" spans="1:19" ht="25.5" customHeight="1" hidden="1">
      <c r="A30" s="28" t="s">
        <v>30</v>
      </c>
      <c r="B30" s="16" t="s">
        <v>95</v>
      </c>
      <c r="C30" s="18">
        <v>4</v>
      </c>
      <c r="D30" s="28" t="s">
        <v>28</v>
      </c>
      <c r="E30" s="16" t="s">
        <v>25</v>
      </c>
      <c r="F30" s="16" t="s">
        <v>26</v>
      </c>
      <c r="G30" s="16"/>
      <c r="H30" s="18"/>
      <c r="I30" s="28" t="s">
        <v>25</v>
      </c>
      <c r="J30" s="29" t="s">
        <v>26</v>
      </c>
      <c r="K30" s="117"/>
      <c r="L30" s="86"/>
      <c r="M30" s="86"/>
      <c r="N30" s="86"/>
      <c r="O30" s="87"/>
      <c r="P30" s="92">
        <f t="shared" si="4"/>
        <v>0</v>
      </c>
      <c r="Q30" s="93">
        <f t="shared" si="3"/>
        <v>0</v>
      </c>
      <c r="R30" s="157"/>
      <c r="S30" s="58"/>
    </row>
    <row r="31" spans="1:19" ht="25.5" customHeight="1" hidden="1">
      <c r="A31" s="28" t="s">
        <v>55</v>
      </c>
      <c r="B31" s="16" t="s">
        <v>96</v>
      </c>
      <c r="C31" s="18">
        <v>4</v>
      </c>
      <c r="D31" s="28" t="s">
        <v>28</v>
      </c>
      <c r="E31" s="16" t="s">
        <v>25</v>
      </c>
      <c r="F31" s="16" t="s">
        <v>26</v>
      </c>
      <c r="G31" s="16"/>
      <c r="H31" s="18"/>
      <c r="I31" s="28" t="s">
        <v>25</v>
      </c>
      <c r="J31" s="29" t="s">
        <v>26</v>
      </c>
      <c r="K31" s="117"/>
      <c r="L31" s="86"/>
      <c r="M31" s="86"/>
      <c r="N31" s="86"/>
      <c r="O31" s="87"/>
      <c r="P31" s="92">
        <f t="shared" si="4"/>
        <v>0</v>
      </c>
      <c r="Q31" s="93">
        <f t="shared" si="3"/>
        <v>0</v>
      </c>
      <c r="R31" s="157"/>
      <c r="S31" s="58"/>
    </row>
    <row r="32" spans="1:19" ht="25.5" customHeight="1" hidden="1">
      <c r="A32" s="28" t="s">
        <v>97</v>
      </c>
      <c r="B32" s="16" t="s">
        <v>98</v>
      </c>
      <c r="C32" s="18">
        <v>4</v>
      </c>
      <c r="D32" s="28" t="s">
        <v>72</v>
      </c>
      <c r="E32" s="16" t="s">
        <v>111</v>
      </c>
      <c r="F32" s="16" t="s">
        <v>112</v>
      </c>
      <c r="G32" s="16" t="s">
        <v>31</v>
      </c>
      <c r="H32" s="18" t="s">
        <v>120</v>
      </c>
      <c r="I32" s="28" t="s">
        <v>111</v>
      </c>
      <c r="J32" s="29" t="s">
        <v>112</v>
      </c>
      <c r="K32" s="117"/>
      <c r="L32" s="86"/>
      <c r="M32" s="86"/>
      <c r="N32" s="86"/>
      <c r="O32" s="87"/>
      <c r="P32" s="92">
        <f t="shared" si="4"/>
        <v>0</v>
      </c>
      <c r="Q32" s="93">
        <f t="shared" si="3"/>
        <v>0</v>
      </c>
      <c r="R32" s="157"/>
      <c r="S32" s="58"/>
    </row>
    <row r="33" spans="1:19" ht="25.5" customHeight="1" hidden="1">
      <c r="A33" s="28" t="s">
        <v>55</v>
      </c>
      <c r="B33" s="16" t="s">
        <v>99</v>
      </c>
      <c r="C33" s="18">
        <v>4</v>
      </c>
      <c r="D33" s="28" t="s">
        <v>20</v>
      </c>
      <c r="E33" s="16" t="s">
        <v>115</v>
      </c>
      <c r="F33" s="16" t="s">
        <v>116</v>
      </c>
      <c r="G33" s="16" t="s">
        <v>111</v>
      </c>
      <c r="H33" s="18" t="s">
        <v>112</v>
      </c>
      <c r="I33" s="28" t="s">
        <v>121</v>
      </c>
      <c r="J33" s="29" t="s">
        <v>122</v>
      </c>
      <c r="K33" s="117"/>
      <c r="L33" s="86"/>
      <c r="M33" s="86"/>
      <c r="N33" s="86"/>
      <c r="O33" s="87"/>
      <c r="P33" s="92">
        <f t="shared" si="4"/>
        <v>0</v>
      </c>
      <c r="Q33" s="93">
        <f t="shared" si="3"/>
        <v>0</v>
      </c>
      <c r="R33" s="157"/>
      <c r="S33" s="58"/>
    </row>
    <row r="34" spans="1:19" ht="25.5" customHeight="1" hidden="1">
      <c r="A34" s="28"/>
      <c r="B34" s="16"/>
      <c r="C34" s="18"/>
      <c r="D34" s="28"/>
      <c r="E34" s="16"/>
      <c r="F34" s="16"/>
      <c r="G34" s="16"/>
      <c r="H34" s="18"/>
      <c r="I34" s="28"/>
      <c r="J34" s="29"/>
      <c r="K34" s="117"/>
      <c r="L34" s="86"/>
      <c r="M34" s="86"/>
      <c r="N34" s="86"/>
      <c r="O34" s="87"/>
      <c r="P34" s="92">
        <f t="shared" si="4"/>
        <v>0</v>
      </c>
      <c r="Q34" s="93">
        <f t="shared" si="3"/>
        <v>0</v>
      </c>
      <c r="R34" s="157"/>
      <c r="S34" s="58"/>
    </row>
    <row r="35" spans="1:19" ht="25.5" customHeight="1" hidden="1">
      <c r="A35" s="28"/>
      <c r="B35" s="16"/>
      <c r="C35" s="18"/>
      <c r="D35" s="28"/>
      <c r="E35" s="16"/>
      <c r="F35" s="16"/>
      <c r="G35" s="16"/>
      <c r="H35" s="18"/>
      <c r="I35" s="28"/>
      <c r="J35" s="29"/>
      <c r="K35" s="117"/>
      <c r="L35" s="86"/>
      <c r="M35" s="86"/>
      <c r="N35" s="86"/>
      <c r="O35" s="87"/>
      <c r="P35" s="92">
        <f t="shared" si="4"/>
        <v>0</v>
      </c>
      <c r="Q35" s="93">
        <f t="shared" si="3"/>
        <v>0</v>
      </c>
      <c r="R35" s="157"/>
      <c r="S35" s="58"/>
    </row>
    <row r="36" spans="1:19" ht="25.5" customHeight="1" hidden="1" thickBot="1">
      <c r="A36" s="30"/>
      <c r="B36" s="31"/>
      <c r="C36" s="50"/>
      <c r="D36" s="30"/>
      <c r="E36" s="31"/>
      <c r="F36" s="31"/>
      <c r="G36" s="31"/>
      <c r="H36" s="50"/>
      <c r="I36" s="30"/>
      <c r="J36" s="108"/>
      <c r="K36" s="190"/>
      <c r="L36" s="88"/>
      <c r="M36" s="88"/>
      <c r="N36" s="88"/>
      <c r="O36" s="89"/>
      <c r="P36" s="94">
        <f t="shared" si="4"/>
        <v>0</v>
      </c>
      <c r="Q36" s="95">
        <f t="shared" si="3"/>
        <v>0</v>
      </c>
      <c r="R36" s="158"/>
      <c r="S36" s="58"/>
    </row>
    <row r="37" spans="1:19" s="8" customFormat="1" ht="15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7"/>
      <c r="Q37" s="7"/>
      <c r="R37" s="7"/>
      <c r="S37" s="7"/>
    </row>
  </sheetData>
  <sheetProtection/>
  <mergeCells count="2">
    <mergeCell ref="A1:R1"/>
    <mergeCell ref="A12:R12"/>
  </mergeCells>
  <printOptions horizontalCentered="1" verticalCentered="1"/>
  <pageMargins left="0.07847222222222222" right="0.07847222222222222" top="0.5902777777777779" bottom="0.9840277777777778" header="0.5118055555555556" footer="0.5118055555555556"/>
  <pageSetup horizontalDpi="300" verticalDpi="300" orientation="landscape" paperSize="9" r:id="rId1"/>
  <headerFooter alignWithMargins="0">
    <oddHeader>&amp;L&amp;8ZG informatijada - KBT'07 - 1. kolo&amp;R&amp;8 27. siječnja 2007</oddHeader>
  </headerFooter>
  <ignoredErrors>
    <ignoredError sqref="P3:P1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U40"/>
  <sheetViews>
    <sheetView workbookViewId="0" topLeftCell="A1">
      <selection activeCell="Q12" sqref="Q12"/>
    </sheetView>
  </sheetViews>
  <sheetFormatPr defaultColWidth="9.140625" defaultRowHeight="12.75"/>
  <cols>
    <col min="1" max="1" width="8.421875" style="1" customWidth="1"/>
    <col min="2" max="2" width="9.7109375" style="1" customWidth="1"/>
    <col min="3" max="3" width="4.140625" style="1" customWidth="1"/>
    <col min="4" max="4" width="12.421875" style="1" customWidth="1"/>
    <col min="5" max="5" width="8.28125" style="1" customWidth="1"/>
    <col min="6" max="6" width="8.421875" style="1" customWidth="1"/>
    <col min="7" max="7" width="8.57421875" style="1" customWidth="1"/>
    <col min="8" max="8" width="8.140625" style="1" customWidth="1"/>
    <col min="9" max="9" width="9.140625" style="1" customWidth="1"/>
    <col min="10" max="10" width="8.421875" style="1" customWidth="1"/>
    <col min="11" max="15" width="4.00390625" style="1" customWidth="1"/>
    <col min="16" max="16" width="10.28125" style="2" customWidth="1"/>
    <col min="17" max="17" width="9.57421875" style="2" customWidth="1"/>
    <col min="18" max="18" width="10.00390625" style="2" customWidth="1"/>
    <col min="19" max="19" width="10.8515625" style="2" customWidth="1"/>
    <col min="20" max="16384" width="9.140625" style="1" customWidth="1"/>
  </cols>
  <sheetData>
    <row r="1" spans="1:21" ht="38.25" customHeight="1" thickBot="1">
      <c r="A1" s="208" t="s">
        <v>123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4"/>
      <c r="S1" s="65"/>
      <c r="T1" s="65"/>
      <c r="U1" s="8"/>
    </row>
    <row r="2" spans="1:19" ht="51" customHeight="1" thickBot="1">
      <c r="A2" s="171" t="s">
        <v>0</v>
      </c>
      <c r="B2" s="52" t="s">
        <v>1</v>
      </c>
      <c r="C2" s="60" t="s">
        <v>2</v>
      </c>
      <c r="D2" s="61" t="s">
        <v>3</v>
      </c>
      <c r="E2" s="62" t="s">
        <v>4</v>
      </c>
      <c r="F2" s="62" t="s">
        <v>5</v>
      </c>
      <c r="G2" s="62" t="s">
        <v>6</v>
      </c>
      <c r="H2" s="120" t="s">
        <v>7</v>
      </c>
      <c r="I2" s="121" t="s">
        <v>8</v>
      </c>
      <c r="J2" s="122" t="s">
        <v>9</v>
      </c>
      <c r="K2" s="177" t="s">
        <v>10</v>
      </c>
      <c r="L2" s="177" t="s">
        <v>11</v>
      </c>
      <c r="M2" s="177" t="s">
        <v>12</v>
      </c>
      <c r="N2" s="177" t="s">
        <v>13</v>
      </c>
      <c r="O2" s="63"/>
      <c r="P2" s="67" t="s">
        <v>15</v>
      </c>
      <c r="Q2" s="66" t="s">
        <v>32</v>
      </c>
      <c r="R2" s="68" t="s">
        <v>16</v>
      </c>
      <c r="S2" s="56"/>
    </row>
    <row r="3" spans="1:19" ht="25.5" customHeight="1">
      <c r="A3" s="22" t="s">
        <v>51</v>
      </c>
      <c r="B3" s="23" t="s">
        <v>22</v>
      </c>
      <c r="C3" s="59">
        <v>3</v>
      </c>
      <c r="D3" s="43" t="s">
        <v>23</v>
      </c>
      <c r="E3" s="42" t="s">
        <v>18</v>
      </c>
      <c r="F3" s="42" t="s">
        <v>19</v>
      </c>
      <c r="G3" s="42"/>
      <c r="H3" s="48"/>
      <c r="I3" s="43" t="s">
        <v>18</v>
      </c>
      <c r="J3" s="44" t="s">
        <v>19</v>
      </c>
      <c r="K3" s="75">
        <v>20</v>
      </c>
      <c r="L3" s="76">
        <v>40</v>
      </c>
      <c r="M3" s="76">
        <v>60</v>
      </c>
      <c r="N3" s="76">
        <v>80</v>
      </c>
      <c r="O3" s="77"/>
      <c r="P3" s="96">
        <f aca="true" t="shared" si="0" ref="P3:P8">SUM(K3:N3)</f>
        <v>200</v>
      </c>
      <c r="Q3" s="97">
        <f aca="true" t="shared" si="1" ref="Q3:Q8">P3*100/200/100</f>
        <v>1</v>
      </c>
      <c r="R3" s="154">
        <v>1</v>
      </c>
      <c r="S3" s="58"/>
    </row>
    <row r="4" spans="1:19" ht="25.5" customHeight="1">
      <c r="A4" s="25" t="s">
        <v>52</v>
      </c>
      <c r="B4" s="3" t="s">
        <v>53</v>
      </c>
      <c r="C4" s="4">
        <v>3</v>
      </c>
      <c r="D4" s="28" t="s">
        <v>54</v>
      </c>
      <c r="E4" s="16" t="s">
        <v>103</v>
      </c>
      <c r="F4" s="16" t="s">
        <v>104</v>
      </c>
      <c r="G4" s="16"/>
      <c r="H4" s="18"/>
      <c r="I4" s="28" t="s">
        <v>105</v>
      </c>
      <c r="J4" s="29" t="s">
        <v>106</v>
      </c>
      <c r="K4" s="78">
        <v>20</v>
      </c>
      <c r="L4" s="79">
        <v>40</v>
      </c>
      <c r="M4" s="79">
        <v>60</v>
      </c>
      <c r="N4" s="79">
        <v>5</v>
      </c>
      <c r="O4" s="80"/>
      <c r="P4" s="98">
        <f t="shared" si="0"/>
        <v>125</v>
      </c>
      <c r="Q4" s="99">
        <f t="shared" si="1"/>
        <v>0.625</v>
      </c>
      <c r="R4" s="155">
        <v>2</v>
      </c>
      <c r="S4" s="58"/>
    </row>
    <row r="5" spans="1:19" ht="25.5" customHeight="1">
      <c r="A5" s="25" t="s">
        <v>49</v>
      </c>
      <c r="B5" s="3" t="s">
        <v>50</v>
      </c>
      <c r="C5" s="4">
        <v>3</v>
      </c>
      <c r="D5" s="28" t="s">
        <v>23</v>
      </c>
      <c r="E5" s="16" t="s">
        <v>100</v>
      </c>
      <c r="F5" s="16" t="s">
        <v>101</v>
      </c>
      <c r="G5" s="16" t="s">
        <v>18</v>
      </c>
      <c r="H5" s="18" t="s">
        <v>19</v>
      </c>
      <c r="I5" s="28" t="s">
        <v>102</v>
      </c>
      <c r="J5" s="29" t="s">
        <v>50</v>
      </c>
      <c r="K5" s="78">
        <v>20</v>
      </c>
      <c r="L5" s="79">
        <v>20</v>
      </c>
      <c r="M5" s="79">
        <v>60</v>
      </c>
      <c r="N5" s="79">
        <v>0</v>
      </c>
      <c r="O5" s="80"/>
      <c r="P5" s="98">
        <f t="shared" si="0"/>
        <v>100</v>
      </c>
      <c r="Q5" s="99">
        <f t="shared" si="1"/>
        <v>0.5</v>
      </c>
      <c r="R5" s="155">
        <v>3</v>
      </c>
      <c r="S5" s="58"/>
    </row>
    <row r="6" spans="1:19" ht="25.5" customHeight="1" thickBot="1">
      <c r="A6" s="25" t="s">
        <v>55</v>
      </c>
      <c r="B6" s="3" t="s">
        <v>56</v>
      </c>
      <c r="C6" s="4">
        <v>3</v>
      </c>
      <c r="D6" s="28" t="s">
        <v>57</v>
      </c>
      <c r="E6" s="16" t="s">
        <v>100</v>
      </c>
      <c r="F6" s="16" t="s">
        <v>101</v>
      </c>
      <c r="G6" s="16"/>
      <c r="H6" s="18"/>
      <c r="I6" s="28" t="s">
        <v>107</v>
      </c>
      <c r="J6" s="29" t="s">
        <v>58</v>
      </c>
      <c r="K6" s="78">
        <v>0</v>
      </c>
      <c r="L6" s="79">
        <v>10</v>
      </c>
      <c r="M6" s="79">
        <v>0</v>
      </c>
      <c r="N6" s="79">
        <v>0</v>
      </c>
      <c r="O6" s="80"/>
      <c r="P6" s="98">
        <f t="shared" si="0"/>
        <v>10</v>
      </c>
      <c r="Q6" s="99">
        <f t="shared" si="1"/>
        <v>0.05</v>
      </c>
      <c r="R6" s="155">
        <v>4</v>
      </c>
      <c r="S6" s="58"/>
    </row>
    <row r="7" spans="1:19" ht="25.5" customHeight="1" hidden="1">
      <c r="A7" s="25"/>
      <c r="B7" s="3"/>
      <c r="C7" s="4"/>
      <c r="D7" s="28"/>
      <c r="E7" s="16"/>
      <c r="F7" s="16"/>
      <c r="G7" s="16"/>
      <c r="H7" s="18"/>
      <c r="I7" s="28"/>
      <c r="J7" s="29"/>
      <c r="K7" s="78"/>
      <c r="L7" s="79"/>
      <c r="M7" s="79"/>
      <c r="N7" s="79"/>
      <c r="O7" s="80"/>
      <c r="P7" s="98">
        <f t="shared" si="0"/>
        <v>0</v>
      </c>
      <c r="Q7" s="99">
        <f t="shared" si="1"/>
        <v>0</v>
      </c>
      <c r="R7" s="39"/>
      <c r="S7" s="58"/>
    </row>
    <row r="8" spans="1:19" ht="25.5" customHeight="1" hidden="1" thickBot="1">
      <c r="A8" s="135"/>
      <c r="B8" s="136"/>
      <c r="C8" s="137"/>
      <c r="D8" s="30"/>
      <c r="E8" s="31"/>
      <c r="F8" s="31"/>
      <c r="G8" s="31"/>
      <c r="H8" s="50"/>
      <c r="I8" s="30"/>
      <c r="J8" s="108"/>
      <c r="K8" s="138"/>
      <c r="L8" s="139"/>
      <c r="M8" s="139"/>
      <c r="N8" s="139"/>
      <c r="O8" s="140"/>
      <c r="P8" s="100">
        <f t="shared" si="0"/>
        <v>0</v>
      </c>
      <c r="Q8" s="101">
        <f t="shared" si="1"/>
        <v>0</v>
      </c>
      <c r="R8" s="40"/>
      <c r="S8" s="58"/>
    </row>
    <row r="9" spans="1:19" ht="25.5" customHeight="1" hidden="1" thickBot="1">
      <c r="A9" s="6"/>
      <c r="B9" s="6"/>
      <c r="C9" s="6"/>
      <c r="D9" s="6"/>
      <c r="E9" s="6"/>
      <c r="F9" s="6"/>
      <c r="G9" s="6"/>
      <c r="H9" s="6"/>
      <c r="I9" s="6"/>
      <c r="J9" s="6"/>
      <c r="K9" s="179"/>
      <c r="L9" s="179"/>
      <c r="M9" s="179"/>
      <c r="N9" s="179"/>
      <c r="O9" s="179"/>
      <c r="P9" s="180"/>
      <c r="Q9" s="181"/>
      <c r="R9" s="182"/>
      <c r="S9" s="58"/>
    </row>
    <row r="10" spans="1:20" s="8" customFormat="1" ht="39.75" customHeight="1" thickBot="1">
      <c r="A10" s="208" t="s">
        <v>130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4"/>
      <c r="S10" s="64"/>
      <c r="T10" s="64"/>
    </row>
    <row r="11" spans="1:19" ht="51" customHeight="1" thickBot="1">
      <c r="A11" s="183" t="s">
        <v>0</v>
      </c>
      <c r="B11" s="184" t="s">
        <v>1</v>
      </c>
      <c r="C11" s="185" t="s">
        <v>2</v>
      </c>
      <c r="D11" s="186" t="s">
        <v>3</v>
      </c>
      <c r="E11" s="184" t="s">
        <v>4</v>
      </c>
      <c r="F11" s="184" t="s">
        <v>5</v>
      </c>
      <c r="G11" s="184" t="s">
        <v>6</v>
      </c>
      <c r="H11" s="187" t="s">
        <v>7</v>
      </c>
      <c r="I11" s="123" t="s">
        <v>8</v>
      </c>
      <c r="J11" s="128" t="s">
        <v>9</v>
      </c>
      <c r="K11" s="188" t="s">
        <v>10</v>
      </c>
      <c r="L11" s="188" t="s">
        <v>11</v>
      </c>
      <c r="M11" s="188" t="s">
        <v>12</v>
      </c>
      <c r="N11" s="188" t="s">
        <v>13</v>
      </c>
      <c r="O11" s="188" t="s">
        <v>14</v>
      </c>
      <c r="P11" s="189" t="s">
        <v>15</v>
      </c>
      <c r="Q11" s="69" t="s">
        <v>32</v>
      </c>
      <c r="R11" s="69" t="s">
        <v>16</v>
      </c>
      <c r="S11" s="56"/>
    </row>
    <row r="12" spans="1:19" ht="25.5" customHeight="1">
      <c r="A12" s="43" t="s">
        <v>80</v>
      </c>
      <c r="B12" s="42" t="s">
        <v>81</v>
      </c>
      <c r="C12" s="48">
        <v>4</v>
      </c>
      <c r="D12" s="43" t="s">
        <v>28</v>
      </c>
      <c r="E12" s="42" t="s">
        <v>25</v>
      </c>
      <c r="F12" s="42" t="s">
        <v>26</v>
      </c>
      <c r="G12" s="42"/>
      <c r="H12" s="48"/>
      <c r="I12" s="43" t="s">
        <v>25</v>
      </c>
      <c r="J12" s="44" t="s">
        <v>26</v>
      </c>
      <c r="K12" s="116">
        <v>20</v>
      </c>
      <c r="L12" s="84">
        <v>40</v>
      </c>
      <c r="M12" s="84">
        <v>60</v>
      </c>
      <c r="N12" s="84">
        <v>80</v>
      </c>
      <c r="O12" s="85">
        <v>100</v>
      </c>
      <c r="P12" s="90">
        <f aca="true" t="shared" si="2" ref="P12:P34">SUM(K12:O12)</f>
        <v>300</v>
      </c>
      <c r="Q12" s="91">
        <f aca="true" t="shared" si="3" ref="Q12:Q34">P12*100/300/100</f>
        <v>1</v>
      </c>
      <c r="R12" s="156">
        <v>1</v>
      </c>
      <c r="S12" s="58"/>
    </row>
    <row r="13" spans="1:19" ht="25.5" customHeight="1">
      <c r="A13" s="28" t="s">
        <v>75</v>
      </c>
      <c r="B13" s="16" t="s">
        <v>76</v>
      </c>
      <c r="C13" s="18">
        <v>4</v>
      </c>
      <c r="D13" s="28" t="s">
        <v>28</v>
      </c>
      <c r="E13" s="16" t="s">
        <v>25</v>
      </c>
      <c r="F13" s="16" t="s">
        <v>26</v>
      </c>
      <c r="G13" s="16"/>
      <c r="H13" s="18"/>
      <c r="I13" s="28" t="s">
        <v>25</v>
      </c>
      <c r="J13" s="29" t="s">
        <v>26</v>
      </c>
      <c r="K13" s="117">
        <v>20</v>
      </c>
      <c r="L13" s="86">
        <v>40</v>
      </c>
      <c r="M13" s="86">
        <v>60</v>
      </c>
      <c r="N13" s="86">
        <v>80</v>
      </c>
      <c r="O13" s="87">
        <v>100</v>
      </c>
      <c r="P13" s="92">
        <f t="shared" si="2"/>
        <v>300</v>
      </c>
      <c r="Q13" s="93">
        <f t="shared" si="3"/>
        <v>1</v>
      </c>
      <c r="R13" s="157">
        <v>1</v>
      </c>
      <c r="S13" s="58"/>
    </row>
    <row r="14" spans="1:19" ht="25.5" customHeight="1">
      <c r="A14" s="28" t="s">
        <v>63</v>
      </c>
      <c r="B14" s="16" t="s">
        <v>64</v>
      </c>
      <c r="C14" s="18">
        <v>4</v>
      </c>
      <c r="D14" s="28" t="s">
        <v>20</v>
      </c>
      <c r="E14" s="16" t="s">
        <v>18</v>
      </c>
      <c r="F14" s="16" t="s">
        <v>19</v>
      </c>
      <c r="G14" s="16" t="s">
        <v>111</v>
      </c>
      <c r="H14" s="18" t="s">
        <v>112</v>
      </c>
      <c r="I14" s="28" t="s">
        <v>113</v>
      </c>
      <c r="J14" s="29" t="s">
        <v>114</v>
      </c>
      <c r="K14" s="117">
        <v>20</v>
      </c>
      <c r="L14" s="86">
        <v>40</v>
      </c>
      <c r="M14" s="86">
        <v>60</v>
      </c>
      <c r="N14" s="86">
        <v>75</v>
      </c>
      <c r="O14" s="87">
        <v>100</v>
      </c>
      <c r="P14" s="92">
        <f t="shared" si="2"/>
        <v>295</v>
      </c>
      <c r="Q14" s="93">
        <f t="shared" si="3"/>
        <v>0.9833333333333333</v>
      </c>
      <c r="R14" s="157">
        <v>3</v>
      </c>
      <c r="S14" s="58"/>
    </row>
    <row r="15" spans="1:19" ht="25.5" customHeight="1">
      <c r="A15" s="28" t="s">
        <v>73</v>
      </c>
      <c r="B15" s="16" t="s">
        <v>58</v>
      </c>
      <c r="C15" s="18">
        <v>4</v>
      </c>
      <c r="D15" s="28" t="s">
        <v>57</v>
      </c>
      <c r="E15" s="16" t="s">
        <v>100</v>
      </c>
      <c r="F15" s="16" t="s">
        <v>101</v>
      </c>
      <c r="G15" s="16" t="s">
        <v>103</v>
      </c>
      <c r="H15" s="18" t="s">
        <v>104</v>
      </c>
      <c r="I15" s="28" t="s">
        <v>107</v>
      </c>
      <c r="J15" s="29" t="s">
        <v>58</v>
      </c>
      <c r="K15" s="117">
        <v>20</v>
      </c>
      <c r="L15" s="86">
        <v>40</v>
      </c>
      <c r="M15" s="86">
        <v>40</v>
      </c>
      <c r="N15" s="86">
        <v>80</v>
      </c>
      <c r="O15" s="87">
        <v>100</v>
      </c>
      <c r="P15" s="92">
        <f t="shared" si="2"/>
        <v>280</v>
      </c>
      <c r="Q15" s="93">
        <f t="shared" si="3"/>
        <v>0.9333333333333332</v>
      </c>
      <c r="R15" s="157">
        <v>4</v>
      </c>
      <c r="S15" s="58"/>
    </row>
    <row r="16" spans="1:19" ht="25.5" customHeight="1">
      <c r="A16" s="28" t="s">
        <v>27</v>
      </c>
      <c r="B16" s="16" t="s">
        <v>65</v>
      </c>
      <c r="C16" s="18">
        <v>4</v>
      </c>
      <c r="D16" s="28" t="s">
        <v>66</v>
      </c>
      <c r="E16" s="16" t="s">
        <v>115</v>
      </c>
      <c r="F16" s="16" t="s">
        <v>116</v>
      </c>
      <c r="G16" s="16" t="s">
        <v>103</v>
      </c>
      <c r="H16" s="18" t="s">
        <v>104</v>
      </c>
      <c r="I16" s="28" t="s">
        <v>117</v>
      </c>
      <c r="J16" s="29" t="s">
        <v>65</v>
      </c>
      <c r="K16" s="117">
        <v>20</v>
      </c>
      <c r="L16" s="86">
        <v>40</v>
      </c>
      <c r="M16" s="86">
        <v>40</v>
      </c>
      <c r="N16" s="86">
        <v>80</v>
      </c>
      <c r="O16" s="87">
        <v>100</v>
      </c>
      <c r="P16" s="92">
        <f t="shared" si="2"/>
        <v>280</v>
      </c>
      <c r="Q16" s="93">
        <f t="shared" si="3"/>
        <v>0.9333333333333332</v>
      </c>
      <c r="R16" s="157">
        <v>4</v>
      </c>
      <c r="S16" s="58"/>
    </row>
    <row r="17" spans="1:19" ht="25.5" customHeight="1">
      <c r="A17" s="28" t="s">
        <v>21</v>
      </c>
      <c r="B17" s="16" t="s">
        <v>74</v>
      </c>
      <c r="C17" s="18">
        <v>4</v>
      </c>
      <c r="D17" s="28" t="s">
        <v>28</v>
      </c>
      <c r="E17" s="16" t="s">
        <v>25</v>
      </c>
      <c r="F17" s="16" t="s">
        <v>26</v>
      </c>
      <c r="G17" s="16"/>
      <c r="H17" s="18"/>
      <c r="I17" s="28" t="s">
        <v>25</v>
      </c>
      <c r="J17" s="29" t="s">
        <v>26</v>
      </c>
      <c r="K17" s="117">
        <v>20</v>
      </c>
      <c r="L17" s="86">
        <v>40</v>
      </c>
      <c r="M17" s="86">
        <v>60</v>
      </c>
      <c r="N17" s="86">
        <v>80</v>
      </c>
      <c r="O17" s="87">
        <v>20</v>
      </c>
      <c r="P17" s="92">
        <f t="shared" si="2"/>
        <v>220</v>
      </c>
      <c r="Q17" s="93">
        <f t="shared" si="3"/>
        <v>0.7333333333333333</v>
      </c>
      <c r="R17" s="157">
        <v>6</v>
      </c>
      <c r="S17" s="58"/>
    </row>
    <row r="18" spans="1:19" ht="25.5" customHeight="1">
      <c r="A18" s="28" t="s">
        <v>67</v>
      </c>
      <c r="B18" s="16" t="s">
        <v>68</v>
      </c>
      <c r="C18" s="18">
        <v>4</v>
      </c>
      <c r="D18" s="28" t="s">
        <v>69</v>
      </c>
      <c r="E18" s="16" t="s">
        <v>111</v>
      </c>
      <c r="F18" s="16" t="s">
        <v>112</v>
      </c>
      <c r="G18" s="16" t="s">
        <v>103</v>
      </c>
      <c r="H18" s="18" t="s">
        <v>104</v>
      </c>
      <c r="I18" s="28" t="s">
        <v>118</v>
      </c>
      <c r="J18" s="29" t="s">
        <v>68</v>
      </c>
      <c r="K18" s="117">
        <v>20</v>
      </c>
      <c r="L18" s="86">
        <v>20</v>
      </c>
      <c r="M18" s="86">
        <v>40</v>
      </c>
      <c r="N18" s="86">
        <v>20</v>
      </c>
      <c r="O18" s="87">
        <v>100</v>
      </c>
      <c r="P18" s="92">
        <f t="shared" si="2"/>
        <v>200</v>
      </c>
      <c r="Q18" s="93">
        <f t="shared" si="3"/>
        <v>0.6666666666666667</v>
      </c>
      <c r="R18" s="157">
        <v>7</v>
      </c>
      <c r="S18" s="58"/>
    </row>
    <row r="19" spans="1:19" ht="25.5" customHeight="1">
      <c r="A19" s="28" t="s">
        <v>97</v>
      </c>
      <c r="B19" s="16" t="s">
        <v>98</v>
      </c>
      <c r="C19" s="18">
        <v>4</v>
      </c>
      <c r="D19" s="28" t="s">
        <v>72</v>
      </c>
      <c r="E19" s="16" t="s">
        <v>111</v>
      </c>
      <c r="F19" s="16" t="s">
        <v>112</v>
      </c>
      <c r="G19" s="16" t="s">
        <v>31</v>
      </c>
      <c r="H19" s="18" t="s">
        <v>120</v>
      </c>
      <c r="I19" s="28" t="s">
        <v>111</v>
      </c>
      <c r="J19" s="29" t="s">
        <v>112</v>
      </c>
      <c r="K19" s="117">
        <v>10</v>
      </c>
      <c r="L19" s="86">
        <v>20</v>
      </c>
      <c r="M19" s="86">
        <v>40</v>
      </c>
      <c r="N19" s="86">
        <v>20</v>
      </c>
      <c r="O19" s="87">
        <v>100</v>
      </c>
      <c r="P19" s="92">
        <f t="shared" si="2"/>
        <v>190</v>
      </c>
      <c r="Q19" s="93">
        <f t="shared" si="3"/>
        <v>0.6333333333333333</v>
      </c>
      <c r="R19" s="157">
        <v>8</v>
      </c>
      <c r="S19" s="58"/>
    </row>
    <row r="20" spans="1:19" ht="25.5" customHeight="1">
      <c r="A20" s="28" t="s">
        <v>17</v>
      </c>
      <c r="B20" s="16" t="s">
        <v>89</v>
      </c>
      <c r="C20" s="18">
        <v>4</v>
      </c>
      <c r="D20" s="28" t="s">
        <v>90</v>
      </c>
      <c r="E20" s="16" t="s">
        <v>111</v>
      </c>
      <c r="F20" s="16" t="s">
        <v>112</v>
      </c>
      <c r="G20" s="16"/>
      <c r="H20" s="18"/>
      <c r="I20" s="28" t="s">
        <v>111</v>
      </c>
      <c r="J20" s="29" t="s">
        <v>112</v>
      </c>
      <c r="K20" s="117">
        <v>20</v>
      </c>
      <c r="L20" s="86">
        <v>40</v>
      </c>
      <c r="M20" s="86">
        <v>60</v>
      </c>
      <c r="N20" s="86">
        <v>0</v>
      </c>
      <c r="O20" s="87">
        <v>20</v>
      </c>
      <c r="P20" s="92">
        <f t="shared" si="2"/>
        <v>140</v>
      </c>
      <c r="Q20" s="93">
        <f t="shared" si="3"/>
        <v>0.4666666666666666</v>
      </c>
      <c r="R20" s="157">
        <v>9</v>
      </c>
      <c r="S20" s="58"/>
    </row>
    <row r="21" spans="1:19" ht="25.5" customHeight="1">
      <c r="A21" s="28" t="s">
        <v>84</v>
      </c>
      <c r="B21" s="16" t="s">
        <v>85</v>
      </c>
      <c r="C21" s="18">
        <v>4</v>
      </c>
      <c r="D21" s="28" t="s">
        <v>28</v>
      </c>
      <c r="E21" s="16" t="s">
        <v>25</v>
      </c>
      <c r="F21" s="16" t="s">
        <v>26</v>
      </c>
      <c r="G21" s="16"/>
      <c r="H21" s="18"/>
      <c r="I21" s="28" t="s">
        <v>25</v>
      </c>
      <c r="J21" s="29" t="s">
        <v>26</v>
      </c>
      <c r="K21" s="117">
        <v>10</v>
      </c>
      <c r="L21" s="86">
        <v>20</v>
      </c>
      <c r="M21" s="86">
        <v>20</v>
      </c>
      <c r="N21" s="86">
        <v>80</v>
      </c>
      <c r="O21" s="87">
        <v>0</v>
      </c>
      <c r="P21" s="92">
        <f t="shared" si="2"/>
        <v>130</v>
      </c>
      <c r="Q21" s="93">
        <f t="shared" si="3"/>
        <v>0.43333333333333335</v>
      </c>
      <c r="R21" s="157">
        <v>10</v>
      </c>
      <c r="S21" s="58"/>
    </row>
    <row r="22" spans="1:19" ht="25.5" customHeight="1">
      <c r="A22" s="28" t="s">
        <v>63</v>
      </c>
      <c r="B22" s="16" t="s">
        <v>88</v>
      </c>
      <c r="C22" s="18">
        <v>4</v>
      </c>
      <c r="D22" s="28" t="s">
        <v>79</v>
      </c>
      <c r="E22" s="16" t="s">
        <v>103</v>
      </c>
      <c r="F22" s="16" t="s">
        <v>104</v>
      </c>
      <c r="G22" s="16" t="s">
        <v>117</v>
      </c>
      <c r="H22" s="18" t="s">
        <v>119</v>
      </c>
      <c r="I22" s="28" t="s">
        <v>103</v>
      </c>
      <c r="J22" s="29" t="s">
        <v>104</v>
      </c>
      <c r="K22" s="117">
        <v>20</v>
      </c>
      <c r="L22" s="86">
        <v>40</v>
      </c>
      <c r="M22" s="86">
        <v>60</v>
      </c>
      <c r="N22" s="86">
        <v>5</v>
      </c>
      <c r="O22" s="87">
        <v>0</v>
      </c>
      <c r="P22" s="92">
        <f t="shared" si="2"/>
        <v>125</v>
      </c>
      <c r="Q22" s="93">
        <f t="shared" si="3"/>
        <v>0.41666666666666663</v>
      </c>
      <c r="R22" s="157">
        <v>11</v>
      </c>
      <c r="S22" s="58"/>
    </row>
    <row r="23" spans="1:19" ht="25.5" customHeight="1">
      <c r="A23" s="28" t="s">
        <v>24</v>
      </c>
      <c r="B23" s="16" t="s">
        <v>82</v>
      </c>
      <c r="C23" s="18">
        <v>4</v>
      </c>
      <c r="D23" s="28" t="s">
        <v>83</v>
      </c>
      <c r="E23" s="16" t="s">
        <v>103</v>
      </c>
      <c r="F23" s="16" t="s">
        <v>104</v>
      </c>
      <c r="G23" s="16" t="s">
        <v>117</v>
      </c>
      <c r="H23" s="18" t="s">
        <v>119</v>
      </c>
      <c r="I23" s="28" t="s">
        <v>103</v>
      </c>
      <c r="J23" s="29" t="s">
        <v>104</v>
      </c>
      <c r="K23" s="117">
        <v>20</v>
      </c>
      <c r="L23" s="86">
        <v>20</v>
      </c>
      <c r="M23" s="86">
        <v>60</v>
      </c>
      <c r="N23" s="86">
        <v>20</v>
      </c>
      <c r="O23" s="87">
        <v>0</v>
      </c>
      <c r="P23" s="92">
        <f t="shared" si="2"/>
        <v>120</v>
      </c>
      <c r="Q23" s="93">
        <f t="shared" si="3"/>
        <v>0.4</v>
      </c>
      <c r="R23" s="157">
        <v>12</v>
      </c>
      <c r="S23" s="58"/>
    </row>
    <row r="24" spans="1:19" ht="25.5" customHeight="1">
      <c r="A24" s="28" t="s">
        <v>30</v>
      </c>
      <c r="B24" s="16" t="s">
        <v>95</v>
      </c>
      <c r="C24" s="18">
        <v>4</v>
      </c>
      <c r="D24" s="28" t="s">
        <v>28</v>
      </c>
      <c r="E24" s="16" t="s">
        <v>25</v>
      </c>
      <c r="F24" s="16" t="s">
        <v>26</v>
      </c>
      <c r="G24" s="16"/>
      <c r="H24" s="18"/>
      <c r="I24" s="28" t="s">
        <v>25</v>
      </c>
      <c r="J24" s="29" t="s">
        <v>26</v>
      </c>
      <c r="K24" s="117">
        <v>20</v>
      </c>
      <c r="L24" s="86">
        <v>20</v>
      </c>
      <c r="M24" s="86">
        <v>40</v>
      </c>
      <c r="N24" s="86">
        <v>5</v>
      </c>
      <c r="O24" s="87">
        <v>30</v>
      </c>
      <c r="P24" s="92">
        <f t="shared" si="2"/>
        <v>115</v>
      </c>
      <c r="Q24" s="93">
        <f t="shared" si="3"/>
        <v>0.38333333333333336</v>
      </c>
      <c r="R24" s="157">
        <v>13</v>
      </c>
      <c r="S24" s="58"/>
    </row>
    <row r="25" spans="1:19" ht="25.5" customHeight="1">
      <c r="A25" s="28" t="s">
        <v>93</v>
      </c>
      <c r="B25" s="16" t="s">
        <v>94</v>
      </c>
      <c r="C25" s="18">
        <v>4</v>
      </c>
      <c r="D25" s="28" t="s">
        <v>90</v>
      </c>
      <c r="E25" s="16" t="s">
        <v>111</v>
      </c>
      <c r="F25" s="16" t="s">
        <v>112</v>
      </c>
      <c r="G25" s="16"/>
      <c r="H25" s="18"/>
      <c r="I25" s="28" t="s">
        <v>111</v>
      </c>
      <c r="J25" s="29" t="s">
        <v>112</v>
      </c>
      <c r="K25" s="117">
        <v>20</v>
      </c>
      <c r="L25" s="86">
        <v>40</v>
      </c>
      <c r="M25" s="86">
        <v>55</v>
      </c>
      <c r="N25" s="86">
        <v>0</v>
      </c>
      <c r="O25" s="87">
        <v>0</v>
      </c>
      <c r="P25" s="92">
        <f t="shared" si="2"/>
        <v>115</v>
      </c>
      <c r="Q25" s="93">
        <f t="shared" si="3"/>
        <v>0.38333333333333336</v>
      </c>
      <c r="R25" s="157">
        <v>13</v>
      </c>
      <c r="S25" s="58"/>
    </row>
    <row r="26" spans="1:19" ht="25.5" customHeight="1">
      <c r="A26" s="28" t="s">
        <v>86</v>
      </c>
      <c r="B26" s="16" t="s">
        <v>87</v>
      </c>
      <c r="C26" s="18">
        <v>4</v>
      </c>
      <c r="D26" s="28" t="s">
        <v>28</v>
      </c>
      <c r="E26" s="16" t="s">
        <v>25</v>
      </c>
      <c r="F26" s="16" t="s">
        <v>26</v>
      </c>
      <c r="G26" s="16"/>
      <c r="H26" s="18"/>
      <c r="I26" s="28" t="s">
        <v>25</v>
      </c>
      <c r="J26" s="29" t="s">
        <v>26</v>
      </c>
      <c r="K26" s="117">
        <v>0</v>
      </c>
      <c r="L26" s="86">
        <v>40</v>
      </c>
      <c r="M26" s="86">
        <v>60</v>
      </c>
      <c r="N26" s="86">
        <v>0</v>
      </c>
      <c r="O26" s="87">
        <v>0</v>
      </c>
      <c r="P26" s="92">
        <f t="shared" si="2"/>
        <v>100</v>
      </c>
      <c r="Q26" s="93">
        <f t="shared" si="3"/>
        <v>0.33333333333333337</v>
      </c>
      <c r="R26" s="157">
        <v>15</v>
      </c>
      <c r="S26" s="58"/>
    </row>
    <row r="27" spans="1:19" ht="25.5" customHeight="1">
      <c r="A27" s="28" t="s">
        <v>55</v>
      </c>
      <c r="B27" s="16" t="s">
        <v>96</v>
      </c>
      <c r="C27" s="18">
        <v>4</v>
      </c>
      <c r="D27" s="28" t="s">
        <v>28</v>
      </c>
      <c r="E27" s="16" t="s">
        <v>25</v>
      </c>
      <c r="F27" s="16" t="s">
        <v>26</v>
      </c>
      <c r="G27" s="16"/>
      <c r="H27" s="18"/>
      <c r="I27" s="28" t="s">
        <v>25</v>
      </c>
      <c r="J27" s="29" t="s">
        <v>26</v>
      </c>
      <c r="K27" s="117">
        <v>20</v>
      </c>
      <c r="L27" s="86">
        <v>20</v>
      </c>
      <c r="M27" s="86">
        <v>40</v>
      </c>
      <c r="N27" s="86">
        <v>0</v>
      </c>
      <c r="O27" s="87">
        <v>0</v>
      </c>
      <c r="P27" s="92">
        <f t="shared" si="2"/>
        <v>80</v>
      </c>
      <c r="Q27" s="93">
        <f t="shared" si="3"/>
        <v>0.26666666666666666</v>
      </c>
      <c r="R27" s="157">
        <v>16</v>
      </c>
      <c r="S27" s="58"/>
    </row>
    <row r="28" spans="1:19" ht="25.5" customHeight="1" hidden="1">
      <c r="A28" s="28" t="s">
        <v>70</v>
      </c>
      <c r="B28" s="16" t="s">
        <v>71</v>
      </c>
      <c r="C28" s="18">
        <v>4</v>
      </c>
      <c r="D28" s="28" t="s">
        <v>72</v>
      </c>
      <c r="E28" s="16" t="s">
        <v>111</v>
      </c>
      <c r="F28" s="16" t="s">
        <v>112</v>
      </c>
      <c r="G28" s="16" t="s">
        <v>103</v>
      </c>
      <c r="H28" s="18" t="s">
        <v>104</v>
      </c>
      <c r="I28" s="28" t="s">
        <v>111</v>
      </c>
      <c r="J28" s="29" t="s">
        <v>112</v>
      </c>
      <c r="K28" s="117"/>
      <c r="L28" s="86"/>
      <c r="M28" s="86"/>
      <c r="N28" s="86"/>
      <c r="O28" s="87"/>
      <c r="P28" s="92">
        <f t="shared" si="2"/>
        <v>0</v>
      </c>
      <c r="Q28" s="93">
        <f t="shared" si="3"/>
        <v>0</v>
      </c>
      <c r="R28" s="157"/>
      <c r="S28" s="58"/>
    </row>
    <row r="29" spans="1:19" ht="25.5" customHeight="1" hidden="1">
      <c r="A29" s="28" t="s">
        <v>91</v>
      </c>
      <c r="B29" s="16" t="s">
        <v>92</v>
      </c>
      <c r="C29" s="18">
        <v>4</v>
      </c>
      <c r="D29" s="28" t="s">
        <v>28</v>
      </c>
      <c r="E29" s="16" t="s">
        <v>25</v>
      </c>
      <c r="F29" s="16" t="s">
        <v>26</v>
      </c>
      <c r="G29" s="16"/>
      <c r="H29" s="18"/>
      <c r="I29" s="28" t="s">
        <v>25</v>
      </c>
      <c r="J29" s="29" t="s">
        <v>26</v>
      </c>
      <c r="K29" s="117"/>
      <c r="L29" s="86"/>
      <c r="M29" s="86"/>
      <c r="N29" s="86"/>
      <c r="O29" s="87"/>
      <c r="P29" s="92">
        <f t="shared" si="2"/>
        <v>0</v>
      </c>
      <c r="Q29" s="93">
        <f t="shared" si="3"/>
        <v>0</v>
      </c>
      <c r="R29" s="157"/>
      <c r="S29" s="58"/>
    </row>
    <row r="30" spans="1:19" ht="25.5" customHeight="1" hidden="1">
      <c r="A30" s="28" t="s">
        <v>77</v>
      </c>
      <c r="B30" s="16" t="s">
        <v>78</v>
      </c>
      <c r="C30" s="18">
        <v>4</v>
      </c>
      <c r="D30" s="28" t="s">
        <v>79</v>
      </c>
      <c r="E30" s="16" t="s">
        <v>103</v>
      </c>
      <c r="F30" s="16" t="s">
        <v>104</v>
      </c>
      <c r="G30" s="16" t="s">
        <v>117</v>
      </c>
      <c r="H30" s="18" t="s">
        <v>119</v>
      </c>
      <c r="I30" s="28" t="s">
        <v>103</v>
      </c>
      <c r="J30" s="29" t="s">
        <v>104</v>
      </c>
      <c r="K30" s="117"/>
      <c r="L30" s="86"/>
      <c r="M30" s="86"/>
      <c r="N30" s="86"/>
      <c r="O30" s="87"/>
      <c r="P30" s="92">
        <f t="shared" si="2"/>
        <v>0</v>
      </c>
      <c r="Q30" s="93">
        <f t="shared" si="3"/>
        <v>0</v>
      </c>
      <c r="R30" s="157"/>
      <c r="S30" s="58"/>
    </row>
    <row r="31" spans="1:19" ht="25.5" customHeight="1" hidden="1">
      <c r="A31" s="28" t="s">
        <v>55</v>
      </c>
      <c r="B31" s="16" t="s">
        <v>99</v>
      </c>
      <c r="C31" s="18">
        <v>4</v>
      </c>
      <c r="D31" s="28" t="s">
        <v>20</v>
      </c>
      <c r="E31" s="16" t="s">
        <v>115</v>
      </c>
      <c r="F31" s="16" t="s">
        <v>116</v>
      </c>
      <c r="G31" s="16" t="s">
        <v>111</v>
      </c>
      <c r="H31" s="18" t="s">
        <v>112</v>
      </c>
      <c r="I31" s="28" t="s">
        <v>121</v>
      </c>
      <c r="J31" s="29" t="s">
        <v>122</v>
      </c>
      <c r="K31" s="117"/>
      <c r="L31" s="86"/>
      <c r="M31" s="86"/>
      <c r="N31" s="86"/>
      <c r="O31" s="87"/>
      <c r="P31" s="92">
        <f t="shared" si="2"/>
        <v>0</v>
      </c>
      <c r="Q31" s="93">
        <f t="shared" si="3"/>
        <v>0</v>
      </c>
      <c r="R31" s="157"/>
      <c r="S31" s="58"/>
    </row>
    <row r="32" spans="1:19" ht="25.5" customHeight="1" hidden="1">
      <c r="A32" s="28"/>
      <c r="B32" s="16"/>
      <c r="C32" s="18"/>
      <c r="D32" s="28"/>
      <c r="E32" s="16"/>
      <c r="F32" s="16"/>
      <c r="G32" s="16"/>
      <c r="H32" s="18"/>
      <c r="I32" s="28"/>
      <c r="J32" s="29"/>
      <c r="K32" s="117"/>
      <c r="L32" s="86"/>
      <c r="M32" s="86"/>
      <c r="N32" s="86"/>
      <c r="O32" s="87"/>
      <c r="P32" s="92">
        <f t="shared" si="2"/>
        <v>0</v>
      </c>
      <c r="Q32" s="93">
        <f t="shared" si="3"/>
        <v>0</v>
      </c>
      <c r="R32" s="157"/>
      <c r="S32" s="58"/>
    </row>
    <row r="33" spans="1:19" ht="25.5" customHeight="1" hidden="1">
      <c r="A33" s="28"/>
      <c r="B33" s="16"/>
      <c r="C33" s="18"/>
      <c r="D33" s="28"/>
      <c r="E33" s="16"/>
      <c r="F33" s="16"/>
      <c r="G33" s="16"/>
      <c r="H33" s="18"/>
      <c r="I33" s="28"/>
      <c r="J33" s="29"/>
      <c r="K33" s="117"/>
      <c r="L33" s="86"/>
      <c r="M33" s="86"/>
      <c r="N33" s="86"/>
      <c r="O33" s="87"/>
      <c r="P33" s="92">
        <f t="shared" si="2"/>
        <v>0</v>
      </c>
      <c r="Q33" s="93">
        <f t="shared" si="3"/>
        <v>0</v>
      </c>
      <c r="R33" s="157"/>
      <c r="S33" s="58"/>
    </row>
    <row r="34" spans="1:19" ht="25.5" customHeight="1" hidden="1" thickBot="1">
      <c r="A34" s="30"/>
      <c r="B34" s="31"/>
      <c r="C34" s="50"/>
      <c r="D34" s="30"/>
      <c r="E34" s="31"/>
      <c r="F34" s="31"/>
      <c r="G34" s="31"/>
      <c r="H34" s="50"/>
      <c r="I34" s="30"/>
      <c r="J34" s="108"/>
      <c r="K34" s="190"/>
      <c r="L34" s="88"/>
      <c r="M34" s="88"/>
      <c r="N34" s="88"/>
      <c r="O34" s="89"/>
      <c r="P34" s="94">
        <f t="shared" si="2"/>
        <v>0</v>
      </c>
      <c r="Q34" s="95">
        <f t="shared" si="3"/>
        <v>0</v>
      </c>
      <c r="R34" s="158"/>
      <c r="S34" s="58"/>
    </row>
    <row r="35" spans="1:19" s="8" customFormat="1" ht="15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7"/>
      <c r="Q35" s="7"/>
      <c r="R35" s="7"/>
      <c r="S35" s="7"/>
    </row>
    <row r="36" spans="1:19" s="8" customFormat="1" ht="15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7"/>
      <c r="Q36" s="7"/>
      <c r="R36" s="7"/>
      <c r="S36" s="7"/>
    </row>
    <row r="37" spans="1:19" s="8" customFormat="1" ht="15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7"/>
      <c r="Q37" s="7"/>
      <c r="R37" s="7"/>
      <c r="S37" s="7"/>
    </row>
    <row r="38" spans="1:19" s="8" customFormat="1" ht="15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7"/>
      <c r="Q38" s="7"/>
      <c r="R38" s="7"/>
      <c r="S38" s="7"/>
    </row>
    <row r="39" spans="1:19" s="8" customFormat="1" ht="15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7"/>
      <c r="Q39" s="7"/>
      <c r="R39" s="7"/>
      <c r="S39" s="7"/>
    </row>
    <row r="40" spans="1:19" s="8" customFormat="1" ht="15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7"/>
      <c r="Q40" s="7"/>
      <c r="R40" s="7"/>
      <c r="S40" s="7"/>
    </row>
  </sheetData>
  <sheetProtection password="CE88" sheet="1" objects="1" scenarios="1"/>
  <mergeCells count="2">
    <mergeCell ref="A1:R1"/>
    <mergeCell ref="A10:R10"/>
  </mergeCells>
  <printOptions horizontalCentered="1" verticalCentered="1"/>
  <pageMargins left="0.07874015748031496" right="0.07874015748031496" top="0.984251968503937" bottom="0.984251968503937" header="0.5118110236220472" footer="0.5118110236220472"/>
  <pageSetup horizontalDpi="600" verticalDpi="600" orientation="landscape" paperSize="9" r:id="rId1"/>
  <ignoredErrors>
    <ignoredError sqref="P3:P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P3" sqref="P3"/>
    </sheetView>
  </sheetViews>
  <sheetFormatPr defaultColWidth="9.140625" defaultRowHeight="12.75"/>
  <cols>
    <col min="1" max="1" width="8.8515625" style="1" customWidth="1"/>
    <col min="2" max="2" width="9.7109375" style="1" customWidth="1"/>
    <col min="3" max="3" width="4.140625" style="1" customWidth="1"/>
    <col min="4" max="4" width="12.421875" style="1" customWidth="1"/>
    <col min="5" max="5" width="8.28125" style="1" customWidth="1"/>
    <col min="6" max="6" width="8.421875" style="1" customWidth="1"/>
    <col min="7" max="7" width="8.57421875" style="1" customWidth="1"/>
    <col min="8" max="8" width="8.140625" style="1" customWidth="1"/>
    <col min="9" max="9" width="9.140625" style="1" customWidth="1"/>
    <col min="10" max="10" width="8.28125" style="1" customWidth="1"/>
    <col min="11" max="15" width="4.00390625" style="1" customWidth="1"/>
    <col min="16" max="16" width="10.28125" style="2" customWidth="1"/>
    <col min="17" max="17" width="9.57421875" style="2" customWidth="1"/>
    <col min="18" max="18" width="10.421875" style="2" customWidth="1"/>
    <col min="19" max="19" width="10.8515625" style="2" customWidth="1"/>
    <col min="20" max="16384" width="9.140625" style="1" customWidth="1"/>
  </cols>
  <sheetData>
    <row r="1" spans="1:21" ht="38.25" customHeight="1" thickBot="1">
      <c r="A1" s="208" t="s">
        <v>124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4"/>
      <c r="S1" s="65"/>
      <c r="T1" s="65"/>
      <c r="U1" s="8"/>
    </row>
    <row r="2" spans="1:19" ht="51" customHeight="1" thickBot="1">
      <c r="A2" s="118" t="s">
        <v>0</v>
      </c>
      <c r="B2" s="129" t="s">
        <v>1</v>
      </c>
      <c r="C2" s="130" t="s">
        <v>2</v>
      </c>
      <c r="D2" s="121" t="s">
        <v>3</v>
      </c>
      <c r="E2" s="131" t="s">
        <v>4</v>
      </c>
      <c r="F2" s="131" t="s">
        <v>5</v>
      </c>
      <c r="G2" s="131" t="s">
        <v>6</v>
      </c>
      <c r="H2" s="141" t="s">
        <v>7</v>
      </c>
      <c r="I2" s="121" t="s">
        <v>8</v>
      </c>
      <c r="J2" s="122" t="s">
        <v>9</v>
      </c>
      <c r="K2" s="160" t="s">
        <v>10</v>
      </c>
      <c r="L2" s="160" t="s">
        <v>11</v>
      </c>
      <c r="M2" s="160" t="s">
        <v>12</v>
      </c>
      <c r="N2" s="160" t="s">
        <v>13</v>
      </c>
      <c r="O2" s="132"/>
      <c r="P2" s="133" t="s">
        <v>15</v>
      </c>
      <c r="Q2" s="134" t="s">
        <v>32</v>
      </c>
      <c r="R2" s="102" t="s">
        <v>16</v>
      </c>
      <c r="S2" s="56"/>
    </row>
    <row r="3" spans="1:19" ht="25.5" customHeight="1">
      <c r="A3" s="22" t="s">
        <v>52</v>
      </c>
      <c r="B3" s="23" t="s">
        <v>53</v>
      </c>
      <c r="C3" s="59">
        <v>3</v>
      </c>
      <c r="D3" s="43" t="s">
        <v>54</v>
      </c>
      <c r="E3" s="42" t="s">
        <v>103</v>
      </c>
      <c r="F3" s="42" t="s">
        <v>104</v>
      </c>
      <c r="G3" s="42"/>
      <c r="H3" s="48"/>
      <c r="I3" s="43" t="s">
        <v>105</v>
      </c>
      <c r="J3" s="44" t="s">
        <v>106</v>
      </c>
      <c r="K3" s="75">
        <v>20</v>
      </c>
      <c r="L3" s="76">
        <v>40</v>
      </c>
      <c r="M3" s="76">
        <v>55</v>
      </c>
      <c r="N3" s="76">
        <v>80</v>
      </c>
      <c r="O3" s="77"/>
      <c r="P3" s="96">
        <f aca="true" t="shared" si="0" ref="P3:P11">SUM(K3:N3)</f>
        <v>195</v>
      </c>
      <c r="Q3" s="97">
        <f aca="true" t="shared" si="1" ref="Q3:Q11">P3*100/200/100</f>
        <v>0.975</v>
      </c>
      <c r="R3" s="154">
        <v>1</v>
      </c>
      <c r="S3" s="58"/>
    </row>
    <row r="4" spans="1:19" ht="25.5" customHeight="1">
      <c r="A4" s="25" t="s">
        <v>51</v>
      </c>
      <c r="B4" s="3" t="s">
        <v>22</v>
      </c>
      <c r="C4" s="4">
        <v>3</v>
      </c>
      <c r="D4" s="28" t="s">
        <v>23</v>
      </c>
      <c r="E4" s="16" t="s">
        <v>18</v>
      </c>
      <c r="F4" s="16" t="s">
        <v>19</v>
      </c>
      <c r="G4" s="16"/>
      <c r="H4" s="18"/>
      <c r="I4" s="28" t="s">
        <v>18</v>
      </c>
      <c r="J4" s="29" t="s">
        <v>19</v>
      </c>
      <c r="K4" s="78">
        <v>20</v>
      </c>
      <c r="L4" s="79">
        <v>25</v>
      </c>
      <c r="M4" s="79">
        <v>60</v>
      </c>
      <c r="N4" s="79">
        <v>80</v>
      </c>
      <c r="O4" s="80"/>
      <c r="P4" s="98">
        <f t="shared" si="0"/>
        <v>185</v>
      </c>
      <c r="Q4" s="99">
        <f t="shared" si="1"/>
        <v>0.925</v>
      </c>
      <c r="R4" s="155">
        <v>2</v>
      </c>
      <c r="S4" s="58"/>
    </row>
    <row r="5" spans="1:19" ht="25.5" customHeight="1">
      <c r="A5" s="25" t="s">
        <v>60</v>
      </c>
      <c r="B5" s="3" t="s">
        <v>61</v>
      </c>
      <c r="C5" s="4">
        <v>3</v>
      </c>
      <c r="D5" s="28" t="s">
        <v>62</v>
      </c>
      <c r="E5" s="16" t="s">
        <v>100</v>
      </c>
      <c r="F5" s="16" t="s">
        <v>101</v>
      </c>
      <c r="G5" s="16"/>
      <c r="H5" s="18"/>
      <c r="I5" s="28" t="s">
        <v>108</v>
      </c>
      <c r="J5" s="29" t="s">
        <v>109</v>
      </c>
      <c r="K5" s="78">
        <v>6</v>
      </c>
      <c r="L5" s="79">
        <v>15</v>
      </c>
      <c r="M5" s="79">
        <v>60</v>
      </c>
      <c r="N5" s="79">
        <v>27</v>
      </c>
      <c r="O5" s="80"/>
      <c r="P5" s="98">
        <f t="shared" si="0"/>
        <v>108</v>
      </c>
      <c r="Q5" s="99">
        <f t="shared" si="1"/>
        <v>0.54</v>
      </c>
      <c r="R5" s="155">
        <v>3</v>
      </c>
      <c r="S5" s="58"/>
    </row>
    <row r="6" spans="1:19" ht="25.5" customHeight="1">
      <c r="A6" s="25" t="s">
        <v>49</v>
      </c>
      <c r="B6" s="3" t="s">
        <v>50</v>
      </c>
      <c r="C6" s="4">
        <v>3</v>
      </c>
      <c r="D6" s="28" t="s">
        <v>23</v>
      </c>
      <c r="E6" s="16" t="s">
        <v>100</v>
      </c>
      <c r="F6" s="16" t="s">
        <v>101</v>
      </c>
      <c r="G6" s="16" t="s">
        <v>18</v>
      </c>
      <c r="H6" s="18" t="s">
        <v>19</v>
      </c>
      <c r="I6" s="28" t="s">
        <v>102</v>
      </c>
      <c r="J6" s="29" t="s">
        <v>50</v>
      </c>
      <c r="K6" s="78">
        <v>20</v>
      </c>
      <c r="L6" s="79">
        <v>25</v>
      </c>
      <c r="M6" s="79">
        <v>60</v>
      </c>
      <c r="N6" s="79">
        <v>0</v>
      </c>
      <c r="O6" s="80"/>
      <c r="P6" s="98">
        <f t="shared" si="0"/>
        <v>105</v>
      </c>
      <c r="Q6" s="99">
        <f t="shared" si="1"/>
        <v>0.525</v>
      </c>
      <c r="R6" s="155">
        <v>4</v>
      </c>
      <c r="S6" s="58"/>
    </row>
    <row r="7" spans="1:19" ht="25.5" customHeight="1" hidden="1">
      <c r="A7" s="25" t="s">
        <v>55</v>
      </c>
      <c r="B7" s="3" t="s">
        <v>56</v>
      </c>
      <c r="C7" s="4">
        <v>3</v>
      </c>
      <c r="D7" s="28" t="s">
        <v>57</v>
      </c>
      <c r="E7" s="16" t="s">
        <v>100</v>
      </c>
      <c r="F7" s="16" t="s">
        <v>101</v>
      </c>
      <c r="G7" s="16"/>
      <c r="H7" s="18"/>
      <c r="I7" s="28" t="s">
        <v>107</v>
      </c>
      <c r="J7" s="29" t="s">
        <v>58</v>
      </c>
      <c r="K7" s="78"/>
      <c r="L7" s="79"/>
      <c r="M7" s="79"/>
      <c r="N7" s="79"/>
      <c r="O7" s="80"/>
      <c r="P7" s="98">
        <f t="shared" si="0"/>
        <v>0</v>
      </c>
      <c r="Q7" s="99">
        <f t="shared" si="1"/>
        <v>0</v>
      </c>
      <c r="R7" s="155"/>
      <c r="S7" s="58"/>
    </row>
    <row r="8" spans="1:19" ht="25.5" customHeight="1" hidden="1">
      <c r="A8" s="25" t="s">
        <v>29</v>
      </c>
      <c r="B8" s="3" t="s">
        <v>58</v>
      </c>
      <c r="C8" s="4">
        <v>3</v>
      </c>
      <c r="D8" s="28" t="s">
        <v>59</v>
      </c>
      <c r="E8" s="16" t="s">
        <v>100</v>
      </c>
      <c r="F8" s="16" t="s">
        <v>101</v>
      </c>
      <c r="G8" s="16" t="s">
        <v>103</v>
      </c>
      <c r="H8" s="18" t="s">
        <v>104</v>
      </c>
      <c r="I8" s="28" t="s">
        <v>107</v>
      </c>
      <c r="J8" s="29" t="s">
        <v>58</v>
      </c>
      <c r="K8" s="78"/>
      <c r="L8" s="79"/>
      <c r="M8" s="79"/>
      <c r="N8" s="79"/>
      <c r="O8" s="80"/>
      <c r="P8" s="98">
        <f t="shared" si="0"/>
        <v>0</v>
      </c>
      <c r="Q8" s="99">
        <f t="shared" si="1"/>
        <v>0</v>
      </c>
      <c r="R8" s="155"/>
      <c r="S8" s="58"/>
    </row>
    <row r="9" spans="1:19" ht="25.5" customHeight="1" hidden="1">
      <c r="A9" s="25"/>
      <c r="B9" s="3"/>
      <c r="C9" s="4"/>
      <c r="D9" s="28"/>
      <c r="E9" s="16"/>
      <c r="F9" s="16"/>
      <c r="G9" s="16"/>
      <c r="H9" s="18"/>
      <c r="I9" s="28"/>
      <c r="J9" s="29"/>
      <c r="K9" s="78"/>
      <c r="L9" s="79"/>
      <c r="M9" s="79"/>
      <c r="N9" s="79"/>
      <c r="O9" s="80"/>
      <c r="P9" s="98">
        <f t="shared" si="0"/>
        <v>0</v>
      </c>
      <c r="Q9" s="99">
        <f t="shared" si="1"/>
        <v>0</v>
      </c>
      <c r="R9" s="155"/>
      <c r="S9" s="58"/>
    </row>
    <row r="10" spans="1:19" ht="25.5" customHeight="1" hidden="1">
      <c r="A10" s="27"/>
      <c r="B10" s="15"/>
      <c r="C10" s="17"/>
      <c r="D10" s="28"/>
      <c r="E10" s="16"/>
      <c r="F10" s="16"/>
      <c r="G10" s="16"/>
      <c r="H10" s="18"/>
      <c r="I10" s="28"/>
      <c r="J10" s="29"/>
      <c r="K10" s="81"/>
      <c r="L10" s="82"/>
      <c r="M10" s="82"/>
      <c r="N10" s="82"/>
      <c r="O10" s="83"/>
      <c r="P10" s="98">
        <f t="shared" si="0"/>
        <v>0</v>
      </c>
      <c r="Q10" s="99">
        <f t="shared" si="1"/>
        <v>0</v>
      </c>
      <c r="R10" s="155"/>
      <c r="S10" s="58"/>
    </row>
    <row r="11" spans="1:19" ht="25.5" customHeight="1" hidden="1" thickBot="1">
      <c r="A11" s="135"/>
      <c r="B11" s="136"/>
      <c r="C11" s="137"/>
      <c r="D11" s="30"/>
      <c r="E11" s="31"/>
      <c r="F11" s="31"/>
      <c r="G11" s="31"/>
      <c r="H11" s="50"/>
      <c r="I11" s="30"/>
      <c r="J11" s="108"/>
      <c r="K11" s="138"/>
      <c r="L11" s="139"/>
      <c r="M11" s="139"/>
      <c r="N11" s="139"/>
      <c r="O11" s="140"/>
      <c r="P11" s="100">
        <f t="shared" si="0"/>
        <v>0</v>
      </c>
      <c r="Q11" s="101">
        <f t="shared" si="1"/>
        <v>0</v>
      </c>
      <c r="R11" s="169"/>
      <c r="S11" s="58"/>
    </row>
    <row r="12" spans="1:19" s="11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5"/>
      <c r="L12" s="5"/>
      <c r="M12" s="5"/>
      <c r="N12" s="5"/>
      <c r="O12" s="5"/>
      <c r="P12" s="7"/>
      <c r="Q12" s="7"/>
      <c r="R12" s="7"/>
      <c r="S12" s="7"/>
    </row>
    <row r="13" spans="1:20" s="8" customFormat="1" ht="39.75" customHeight="1" thickBot="1">
      <c r="A13" s="208" t="s">
        <v>131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4"/>
      <c r="S13" s="64"/>
      <c r="T13" s="64"/>
    </row>
    <row r="14" spans="1:19" ht="51" customHeight="1" thickBot="1">
      <c r="A14" s="123" t="s">
        <v>0</v>
      </c>
      <c r="B14" s="124" t="s">
        <v>1</v>
      </c>
      <c r="C14" s="125" t="s">
        <v>2</v>
      </c>
      <c r="D14" s="126" t="s">
        <v>3</v>
      </c>
      <c r="E14" s="124" t="s">
        <v>4</v>
      </c>
      <c r="F14" s="124" t="s">
        <v>5</v>
      </c>
      <c r="G14" s="124" t="s">
        <v>6</v>
      </c>
      <c r="H14" s="127" t="s">
        <v>7</v>
      </c>
      <c r="I14" s="123" t="s">
        <v>8</v>
      </c>
      <c r="J14" s="128" t="s">
        <v>9</v>
      </c>
      <c r="K14" s="159" t="s">
        <v>10</v>
      </c>
      <c r="L14" s="159" t="s">
        <v>11</v>
      </c>
      <c r="M14" s="159" t="s">
        <v>12</v>
      </c>
      <c r="N14" s="159" t="s">
        <v>13</v>
      </c>
      <c r="O14" s="159" t="s">
        <v>14</v>
      </c>
      <c r="P14" s="153" t="s">
        <v>15</v>
      </c>
      <c r="Q14" s="102" t="s">
        <v>32</v>
      </c>
      <c r="R14" s="69" t="s">
        <v>16</v>
      </c>
      <c r="S14" s="56"/>
    </row>
    <row r="15" spans="1:19" ht="25.5" customHeight="1">
      <c r="A15" s="43" t="s">
        <v>17</v>
      </c>
      <c r="B15" s="42" t="s">
        <v>89</v>
      </c>
      <c r="C15" s="48">
        <v>4</v>
      </c>
      <c r="D15" s="43" t="s">
        <v>90</v>
      </c>
      <c r="E15" s="42" t="s">
        <v>111</v>
      </c>
      <c r="F15" s="42" t="s">
        <v>112</v>
      </c>
      <c r="G15" s="42"/>
      <c r="H15" s="48"/>
      <c r="I15" s="43" t="s">
        <v>111</v>
      </c>
      <c r="J15" s="44" t="s">
        <v>112</v>
      </c>
      <c r="K15" s="116">
        <v>20</v>
      </c>
      <c r="L15" s="84">
        <v>40</v>
      </c>
      <c r="M15" s="84">
        <v>60</v>
      </c>
      <c r="N15" s="84">
        <v>80</v>
      </c>
      <c r="O15" s="85">
        <v>100</v>
      </c>
      <c r="P15" s="195">
        <f aca="true" t="shared" si="2" ref="P15:P37">SUM(K15:O15)</f>
        <v>300</v>
      </c>
      <c r="Q15" s="192">
        <f aca="true" t="shared" si="3" ref="Q15:Q37">P15*100/300/100</f>
        <v>1</v>
      </c>
      <c r="R15" s="156">
        <v>1</v>
      </c>
      <c r="S15" s="58"/>
    </row>
    <row r="16" spans="1:19" ht="25.5" customHeight="1">
      <c r="A16" s="28" t="s">
        <v>80</v>
      </c>
      <c r="B16" s="16" t="s">
        <v>81</v>
      </c>
      <c r="C16" s="18">
        <v>4</v>
      </c>
      <c r="D16" s="28" t="s">
        <v>28</v>
      </c>
      <c r="E16" s="16" t="s">
        <v>25</v>
      </c>
      <c r="F16" s="16" t="s">
        <v>26</v>
      </c>
      <c r="G16" s="16"/>
      <c r="H16" s="18"/>
      <c r="I16" s="28" t="s">
        <v>25</v>
      </c>
      <c r="J16" s="29" t="s">
        <v>26</v>
      </c>
      <c r="K16" s="117">
        <v>20</v>
      </c>
      <c r="L16" s="86">
        <v>40</v>
      </c>
      <c r="M16" s="86">
        <v>60</v>
      </c>
      <c r="N16" s="86">
        <v>80</v>
      </c>
      <c r="O16" s="87">
        <v>100</v>
      </c>
      <c r="P16" s="196">
        <f t="shared" si="2"/>
        <v>300</v>
      </c>
      <c r="Q16" s="193">
        <f t="shared" si="3"/>
        <v>1</v>
      </c>
      <c r="R16" s="157">
        <v>1</v>
      </c>
      <c r="S16" s="58"/>
    </row>
    <row r="17" spans="1:19" ht="25.5" customHeight="1">
      <c r="A17" s="28" t="s">
        <v>73</v>
      </c>
      <c r="B17" s="16" t="s">
        <v>58</v>
      </c>
      <c r="C17" s="18">
        <v>4</v>
      </c>
      <c r="D17" s="28" t="s">
        <v>57</v>
      </c>
      <c r="E17" s="16" t="s">
        <v>100</v>
      </c>
      <c r="F17" s="16" t="s">
        <v>101</v>
      </c>
      <c r="G17" s="16" t="s">
        <v>103</v>
      </c>
      <c r="H17" s="18" t="s">
        <v>104</v>
      </c>
      <c r="I17" s="28" t="s">
        <v>107</v>
      </c>
      <c r="J17" s="29" t="s">
        <v>58</v>
      </c>
      <c r="K17" s="117">
        <v>20</v>
      </c>
      <c r="L17" s="86">
        <v>40</v>
      </c>
      <c r="M17" s="86">
        <v>60</v>
      </c>
      <c r="N17" s="86">
        <v>80</v>
      </c>
      <c r="O17" s="87">
        <v>100</v>
      </c>
      <c r="P17" s="196">
        <f t="shared" si="2"/>
        <v>300</v>
      </c>
      <c r="Q17" s="193">
        <f t="shared" si="3"/>
        <v>1</v>
      </c>
      <c r="R17" s="157">
        <v>1</v>
      </c>
      <c r="S17" s="58"/>
    </row>
    <row r="18" spans="1:19" ht="25.5" customHeight="1">
      <c r="A18" s="28" t="s">
        <v>75</v>
      </c>
      <c r="B18" s="16" t="s">
        <v>76</v>
      </c>
      <c r="C18" s="18">
        <v>4</v>
      </c>
      <c r="D18" s="28" t="s">
        <v>28</v>
      </c>
      <c r="E18" s="16" t="s">
        <v>25</v>
      </c>
      <c r="F18" s="16" t="s">
        <v>26</v>
      </c>
      <c r="G18" s="16"/>
      <c r="H18" s="18"/>
      <c r="I18" s="28" t="s">
        <v>25</v>
      </c>
      <c r="J18" s="29" t="s">
        <v>26</v>
      </c>
      <c r="K18" s="117">
        <v>20</v>
      </c>
      <c r="L18" s="86">
        <v>40</v>
      </c>
      <c r="M18" s="86">
        <v>60</v>
      </c>
      <c r="N18" s="86">
        <v>80</v>
      </c>
      <c r="O18" s="87">
        <v>100</v>
      </c>
      <c r="P18" s="196">
        <f t="shared" si="2"/>
        <v>300</v>
      </c>
      <c r="Q18" s="193">
        <f t="shared" si="3"/>
        <v>1</v>
      </c>
      <c r="R18" s="157">
        <v>1</v>
      </c>
      <c r="S18" s="58"/>
    </row>
    <row r="19" spans="1:19" ht="25.5" customHeight="1">
      <c r="A19" s="28" t="s">
        <v>27</v>
      </c>
      <c r="B19" s="16" t="s">
        <v>65</v>
      </c>
      <c r="C19" s="18">
        <v>4</v>
      </c>
      <c r="D19" s="28" t="s">
        <v>66</v>
      </c>
      <c r="E19" s="16" t="s">
        <v>115</v>
      </c>
      <c r="F19" s="16" t="s">
        <v>116</v>
      </c>
      <c r="G19" s="16" t="s">
        <v>103</v>
      </c>
      <c r="H19" s="18" t="s">
        <v>104</v>
      </c>
      <c r="I19" s="28" t="s">
        <v>117</v>
      </c>
      <c r="J19" s="29" t="s">
        <v>65</v>
      </c>
      <c r="K19" s="117">
        <v>20</v>
      </c>
      <c r="L19" s="86">
        <v>40</v>
      </c>
      <c r="M19" s="86">
        <v>60</v>
      </c>
      <c r="N19" s="86">
        <v>80</v>
      </c>
      <c r="O19" s="87">
        <v>100</v>
      </c>
      <c r="P19" s="196">
        <f t="shared" si="2"/>
        <v>300</v>
      </c>
      <c r="Q19" s="193">
        <f t="shared" si="3"/>
        <v>1</v>
      </c>
      <c r="R19" s="157">
        <v>1</v>
      </c>
      <c r="S19" s="58"/>
    </row>
    <row r="20" spans="1:19" ht="25.5" customHeight="1">
      <c r="A20" s="28" t="s">
        <v>63</v>
      </c>
      <c r="B20" s="16" t="s">
        <v>64</v>
      </c>
      <c r="C20" s="18">
        <v>4</v>
      </c>
      <c r="D20" s="28" t="s">
        <v>20</v>
      </c>
      <c r="E20" s="16" t="s">
        <v>18</v>
      </c>
      <c r="F20" s="16" t="s">
        <v>19</v>
      </c>
      <c r="G20" s="16" t="s">
        <v>111</v>
      </c>
      <c r="H20" s="18" t="s">
        <v>112</v>
      </c>
      <c r="I20" s="28" t="s">
        <v>113</v>
      </c>
      <c r="J20" s="29" t="s">
        <v>114</v>
      </c>
      <c r="K20" s="117">
        <v>20</v>
      </c>
      <c r="L20" s="86">
        <v>40</v>
      </c>
      <c r="M20" s="86">
        <v>60</v>
      </c>
      <c r="N20" s="86">
        <v>80</v>
      </c>
      <c r="O20" s="87">
        <v>100</v>
      </c>
      <c r="P20" s="196">
        <f t="shared" si="2"/>
        <v>300</v>
      </c>
      <c r="Q20" s="193">
        <f t="shared" si="3"/>
        <v>1</v>
      </c>
      <c r="R20" s="157">
        <v>1</v>
      </c>
      <c r="S20" s="58"/>
    </row>
    <row r="21" spans="1:19" ht="25.5" customHeight="1">
      <c r="A21" s="28" t="s">
        <v>67</v>
      </c>
      <c r="B21" s="16" t="s">
        <v>68</v>
      </c>
      <c r="C21" s="18">
        <v>4</v>
      </c>
      <c r="D21" s="28" t="s">
        <v>69</v>
      </c>
      <c r="E21" s="16" t="s">
        <v>111</v>
      </c>
      <c r="F21" s="16" t="s">
        <v>112</v>
      </c>
      <c r="G21" s="16" t="s">
        <v>103</v>
      </c>
      <c r="H21" s="18" t="s">
        <v>104</v>
      </c>
      <c r="I21" s="28" t="s">
        <v>118</v>
      </c>
      <c r="J21" s="29" t="s">
        <v>68</v>
      </c>
      <c r="K21" s="117">
        <v>17</v>
      </c>
      <c r="L21" s="86">
        <v>40</v>
      </c>
      <c r="M21" s="86">
        <v>60</v>
      </c>
      <c r="N21" s="86">
        <v>80</v>
      </c>
      <c r="O21" s="87">
        <v>100</v>
      </c>
      <c r="P21" s="196">
        <f t="shared" si="2"/>
        <v>297</v>
      </c>
      <c r="Q21" s="193">
        <f t="shared" si="3"/>
        <v>0.99</v>
      </c>
      <c r="R21" s="157">
        <v>7</v>
      </c>
      <c r="S21" s="58"/>
    </row>
    <row r="22" spans="1:19" ht="25.5" customHeight="1">
      <c r="A22" s="28" t="s">
        <v>97</v>
      </c>
      <c r="B22" s="16" t="s">
        <v>98</v>
      </c>
      <c r="C22" s="18">
        <v>4</v>
      </c>
      <c r="D22" s="28" t="s">
        <v>72</v>
      </c>
      <c r="E22" s="16" t="s">
        <v>111</v>
      </c>
      <c r="F22" s="16" t="s">
        <v>112</v>
      </c>
      <c r="G22" s="16" t="s">
        <v>31</v>
      </c>
      <c r="H22" s="18" t="s">
        <v>120</v>
      </c>
      <c r="I22" s="28" t="s">
        <v>111</v>
      </c>
      <c r="J22" s="29" t="s">
        <v>112</v>
      </c>
      <c r="K22" s="117">
        <v>12</v>
      </c>
      <c r="L22" s="86">
        <v>40</v>
      </c>
      <c r="M22" s="86">
        <v>60</v>
      </c>
      <c r="N22" s="86">
        <v>80</v>
      </c>
      <c r="O22" s="87">
        <v>100</v>
      </c>
      <c r="P22" s="196">
        <f t="shared" si="2"/>
        <v>292</v>
      </c>
      <c r="Q22" s="193">
        <f t="shared" si="3"/>
        <v>0.9733333333333333</v>
      </c>
      <c r="R22" s="157">
        <v>8</v>
      </c>
      <c r="S22" s="58"/>
    </row>
    <row r="23" spans="1:19" ht="25.5" customHeight="1">
      <c r="A23" s="28" t="s">
        <v>21</v>
      </c>
      <c r="B23" s="16" t="s">
        <v>74</v>
      </c>
      <c r="C23" s="18">
        <v>4</v>
      </c>
      <c r="D23" s="28" t="s">
        <v>28</v>
      </c>
      <c r="E23" s="16" t="s">
        <v>25</v>
      </c>
      <c r="F23" s="16" t="s">
        <v>26</v>
      </c>
      <c r="G23" s="16"/>
      <c r="H23" s="18"/>
      <c r="I23" s="28" t="s">
        <v>25</v>
      </c>
      <c r="J23" s="29" t="s">
        <v>26</v>
      </c>
      <c r="K23" s="117">
        <v>11</v>
      </c>
      <c r="L23" s="86">
        <v>40</v>
      </c>
      <c r="M23" s="86">
        <v>60</v>
      </c>
      <c r="N23" s="86">
        <v>80</v>
      </c>
      <c r="O23" s="87">
        <v>60</v>
      </c>
      <c r="P23" s="196">
        <f t="shared" si="2"/>
        <v>251</v>
      </c>
      <c r="Q23" s="193">
        <f t="shared" si="3"/>
        <v>0.8366666666666667</v>
      </c>
      <c r="R23" s="157">
        <v>9</v>
      </c>
      <c r="S23" s="58"/>
    </row>
    <row r="24" spans="1:19" ht="25.5" customHeight="1">
      <c r="A24" s="28" t="s">
        <v>30</v>
      </c>
      <c r="B24" s="16" t="s">
        <v>95</v>
      </c>
      <c r="C24" s="18">
        <v>4</v>
      </c>
      <c r="D24" s="28" t="s">
        <v>28</v>
      </c>
      <c r="E24" s="16" t="s">
        <v>25</v>
      </c>
      <c r="F24" s="16" t="s">
        <v>26</v>
      </c>
      <c r="G24" s="16"/>
      <c r="H24" s="18"/>
      <c r="I24" s="28" t="s">
        <v>25</v>
      </c>
      <c r="J24" s="29" t="s">
        <v>26</v>
      </c>
      <c r="K24" s="117">
        <v>11</v>
      </c>
      <c r="L24" s="86">
        <v>40</v>
      </c>
      <c r="M24" s="86">
        <v>60</v>
      </c>
      <c r="N24" s="86">
        <v>80</v>
      </c>
      <c r="O24" s="87">
        <v>19</v>
      </c>
      <c r="P24" s="196">
        <f t="shared" si="2"/>
        <v>210</v>
      </c>
      <c r="Q24" s="193">
        <f t="shared" si="3"/>
        <v>0.7</v>
      </c>
      <c r="R24" s="157">
        <v>10</v>
      </c>
      <c r="S24" s="58"/>
    </row>
    <row r="25" spans="1:19" ht="25.5" customHeight="1">
      <c r="A25" s="28" t="s">
        <v>93</v>
      </c>
      <c r="B25" s="16" t="s">
        <v>94</v>
      </c>
      <c r="C25" s="18">
        <v>4</v>
      </c>
      <c r="D25" s="28" t="s">
        <v>90</v>
      </c>
      <c r="E25" s="16" t="s">
        <v>111</v>
      </c>
      <c r="F25" s="16" t="s">
        <v>112</v>
      </c>
      <c r="G25" s="16"/>
      <c r="H25" s="18"/>
      <c r="I25" s="28" t="s">
        <v>111</v>
      </c>
      <c r="J25" s="29" t="s">
        <v>112</v>
      </c>
      <c r="K25" s="117">
        <v>8</v>
      </c>
      <c r="L25" s="86">
        <v>40</v>
      </c>
      <c r="M25" s="86">
        <v>60</v>
      </c>
      <c r="N25" s="86">
        <v>30</v>
      </c>
      <c r="O25" s="87">
        <v>0</v>
      </c>
      <c r="P25" s="196">
        <f t="shared" si="2"/>
        <v>138</v>
      </c>
      <c r="Q25" s="193">
        <f t="shared" si="3"/>
        <v>0.46</v>
      </c>
      <c r="R25" s="157">
        <v>11</v>
      </c>
      <c r="S25" s="58"/>
    </row>
    <row r="26" spans="1:19" ht="25.5" customHeight="1">
      <c r="A26" s="28" t="s">
        <v>70</v>
      </c>
      <c r="B26" s="16" t="s">
        <v>71</v>
      </c>
      <c r="C26" s="18">
        <v>4</v>
      </c>
      <c r="D26" s="28" t="s">
        <v>72</v>
      </c>
      <c r="E26" s="16" t="s">
        <v>111</v>
      </c>
      <c r="F26" s="16" t="s">
        <v>112</v>
      </c>
      <c r="G26" s="16" t="s">
        <v>103</v>
      </c>
      <c r="H26" s="18" t="s">
        <v>104</v>
      </c>
      <c r="I26" s="28" t="s">
        <v>111</v>
      </c>
      <c r="J26" s="29" t="s">
        <v>112</v>
      </c>
      <c r="K26" s="117">
        <v>11</v>
      </c>
      <c r="L26" s="86">
        <v>30</v>
      </c>
      <c r="M26" s="86">
        <v>15</v>
      </c>
      <c r="N26" s="86">
        <v>36</v>
      </c>
      <c r="O26" s="87">
        <v>0</v>
      </c>
      <c r="P26" s="196">
        <f t="shared" si="2"/>
        <v>92</v>
      </c>
      <c r="Q26" s="193">
        <f t="shared" si="3"/>
        <v>0.3066666666666667</v>
      </c>
      <c r="R26" s="157">
        <v>12</v>
      </c>
      <c r="S26" s="58"/>
    </row>
    <row r="27" spans="1:19" ht="25.5" customHeight="1" hidden="1">
      <c r="A27" s="28" t="s">
        <v>55</v>
      </c>
      <c r="B27" s="16" t="s">
        <v>96</v>
      </c>
      <c r="C27" s="18">
        <v>4</v>
      </c>
      <c r="D27" s="28" t="s">
        <v>28</v>
      </c>
      <c r="E27" s="16" t="s">
        <v>25</v>
      </c>
      <c r="F27" s="16" t="s">
        <v>26</v>
      </c>
      <c r="G27" s="16"/>
      <c r="H27" s="18"/>
      <c r="I27" s="28" t="s">
        <v>25</v>
      </c>
      <c r="J27" s="29" t="s">
        <v>26</v>
      </c>
      <c r="K27" s="117"/>
      <c r="L27" s="86"/>
      <c r="M27" s="86"/>
      <c r="N27" s="86"/>
      <c r="O27" s="87"/>
      <c r="P27" s="196">
        <f t="shared" si="2"/>
        <v>0</v>
      </c>
      <c r="Q27" s="193">
        <f t="shared" si="3"/>
        <v>0</v>
      </c>
      <c r="R27" s="157"/>
      <c r="S27" s="58"/>
    </row>
    <row r="28" spans="1:19" ht="25.5" customHeight="1" hidden="1">
      <c r="A28" s="28" t="s">
        <v>91</v>
      </c>
      <c r="B28" s="16" t="s">
        <v>92</v>
      </c>
      <c r="C28" s="18">
        <v>4</v>
      </c>
      <c r="D28" s="28" t="s">
        <v>28</v>
      </c>
      <c r="E28" s="16" t="s">
        <v>25</v>
      </c>
      <c r="F28" s="16" t="s">
        <v>26</v>
      </c>
      <c r="G28" s="16"/>
      <c r="H28" s="18"/>
      <c r="I28" s="28" t="s">
        <v>25</v>
      </c>
      <c r="J28" s="29" t="s">
        <v>26</v>
      </c>
      <c r="K28" s="117"/>
      <c r="L28" s="86"/>
      <c r="M28" s="86"/>
      <c r="N28" s="86"/>
      <c r="O28" s="87"/>
      <c r="P28" s="196">
        <f t="shared" si="2"/>
        <v>0</v>
      </c>
      <c r="Q28" s="193">
        <f t="shared" si="3"/>
        <v>0</v>
      </c>
      <c r="R28" s="157"/>
      <c r="S28" s="58"/>
    </row>
    <row r="29" spans="1:19" ht="25.5" customHeight="1" hidden="1">
      <c r="A29" s="28" t="s">
        <v>77</v>
      </c>
      <c r="B29" s="16" t="s">
        <v>78</v>
      </c>
      <c r="C29" s="18">
        <v>4</v>
      </c>
      <c r="D29" s="28" t="s">
        <v>79</v>
      </c>
      <c r="E29" s="16" t="s">
        <v>103</v>
      </c>
      <c r="F29" s="16" t="s">
        <v>104</v>
      </c>
      <c r="G29" s="16" t="s">
        <v>117</v>
      </c>
      <c r="H29" s="18" t="s">
        <v>119</v>
      </c>
      <c r="I29" s="28" t="s">
        <v>103</v>
      </c>
      <c r="J29" s="29" t="s">
        <v>104</v>
      </c>
      <c r="K29" s="117"/>
      <c r="L29" s="86"/>
      <c r="M29" s="86"/>
      <c r="N29" s="86"/>
      <c r="O29" s="87"/>
      <c r="P29" s="196">
        <f t="shared" si="2"/>
        <v>0</v>
      </c>
      <c r="Q29" s="193">
        <f t="shared" si="3"/>
        <v>0</v>
      </c>
      <c r="R29" s="157"/>
      <c r="S29" s="58"/>
    </row>
    <row r="30" spans="1:19" ht="25.5" customHeight="1" hidden="1">
      <c r="A30" s="28" t="s">
        <v>86</v>
      </c>
      <c r="B30" s="16" t="s">
        <v>87</v>
      </c>
      <c r="C30" s="18">
        <v>4</v>
      </c>
      <c r="D30" s="28" t="s">
        <v>28</v>
      </c>
      <c r="E30" s="16" t="s">
        <v>25</v>
      </c>
      <c r="F30" s="16" t="s">
        <v>26</v>
      </c>
      <c r="G30" s="16"/>
      <c r="H30" s="18"/>
      <c r="I30" s="28" t="s">
        <v>25</v>
      </c>
      <c r="J30" s="29" t="s">
        <v>26</v>
      </c>
      <c r="K30" s="117"/>
      <c r="L30" s="86"/>
      <c r="M30" s="86"/>
      <c r="N30" s="86"/>
      <c r="O30" s="87"/>
      <c r="P30" s="196">
        <f t="shared" si="2"/>
        <v>0</v>
      </c>
      <c r="Q30" s="193">
        <f t="shared" si="3"/>
        <v>0</v>
      </c>
      <c r="R30" s="157"/>
      <c r="S30" s="58"/>
    </row>
    <row r="31" spans="1:19" ht="25.5" customHeight="1" hidden="1">
      <c r="A31" s="28" t="s">
        <v>63</v>
      </c>
      <c r="B31" s="16" t="s">
        <v>88</v>
      </c>
      <c r="C31" s="18">
        <v>4</v>
      </c>
      <c r="D31" s="28" t="s">
        <v>79</v>
      </c>
      <c r="E31" s="16" t="s">
        <v>103</v>
      </c>
      <c r="F31" s="16" t="s">
        <v>104</v>
      </c>
      <c r="G31" s="16" t="s">
        <v>117</v>
      </c>
      <c r="H31" s="18" t="s">
        <v>119</v>
      </c>
      <c r="I31" s="28" t="s">
        <v>103</v>
      </c>
      <c r="J31" s="29" t="s">
        <v>104</v>
      </c>
      <c r="K31" s="117"/>
      <c r="L31" s="86"/>
      <c r="M31" s="86"/>
      <c r="N31" s="86"/>
      <c r="O31" s="87"/>
      <c r="P31" s="196">
        <f t="shared" si="2"/>
        <v>0</v>
      </c>
      <c r="Q31" s="193">
        <f t="shared" si="3"/>
        <v>0</v>
      </c>
      <c r="R31" s="157"/>
      <c r="S31" s="58"/>
    </row>
    <row r="32" spans="1:19" ht="25.5" customHeight="1" hidden="1">
      <c r="A32" s="28" t="s">
        <v>24</v>
      </c>
      <c r="B32" s="16" t="s">
        <v>82</v>
      </c>
      <c r="C32" s="18">
        <v>4</v>
      </c>
      <c r="D32" s="28" t="s">
        <v>83</v>
      </c>
      <c r="E32" s="16" t="s">
        <v>103</v>
      </c>
      <c r="F32" s="16" t="s">
        <v>104</v>
      </c>
      <c r="G32" s="16" t="s">
        <v>117</v>
      </c>
      <c r="H32" s="18" t="s">
        <v>119</v>
      </c>
      <c r="I32" s="28" t="s">
        <v>103</v>
      </c>
      <c r="J32" s="29" t="s">
        <v>104</v>
      </c>
      <c r="K32" s="117"/>
      <c r="L32" s="86"/>
      <c r="M32" s="86"/>
      <c r="N32" s="86"/>
      <c r="O32" s="87"/>
      <c r="P32" s="196">
        <f t="shared" si="2"/>
        <v>0</v>
      </c>
      <c r="Q32" s="193">
        <f t="shared" si="3"/>
        <v>0</v>
      </c>
      <c r="R32" s="157"/>
      <c r="S32" s="58"/>
    </row>
    <row r="33" spans="1:19" ht="25.5" customHeight="1" hidden="1">
      <c r="A33" s="28" t="s">
        <v>84</v>
      </c>
      <c r="B33" s="16" t="s">
        <v>85</v>
      </c>
      <c r="C33" s="18">
        <v>4</v>
      </c>
      <c r="D33" s="28" t="s">
        <v>28</v>
      </c>
      <c r="E33" s="16" t="s">
        <v>25</v>
      </c>
      <c r="F33" s="16" t="s">
        <v>26</v>
      </c>
      <c r="G33" s="16"/>
      <c r="H33" s="18"/>
      <c r="I33" s="28" t="s">
        <v>25</v>
      </c>
      <c r="J33" s="29" t="s">
        <v>26</v>
      </c>
      <c r="K33" s="117"/>
      <c r="L33" s="86"/>
      <c r="M33" s="86"/>
      <c r="N33" s="86"/>
      <c r="O33" s="87"/>
      <c r="P33" s="196">
        <f t="shared" si="2"/>
        <v>0</v>
      </c>
      <c r="Q33" s="193">
        <f t="shared" si="3"/>
        <v>0</v>
      </c>
      <c r="R33" s="157"/>
      <c r="S33" s="58"/>
    </row>
    <row r="34" spans="1:19" ht="25.5" customHeight="1" hidden="1">
      <c r="A34" s="28"/>
      <c r="B34" s="16"/>
      <c r="C34" s="18"/>
      <c r="D34" s="28"/>
      <c r="E34" s="16"/>
      <c r="F34" s="16"/>
      <c r="G34" s="16"/>
      <c r="H34" s="18"/>
      <c r="I34" s="28"/>
      <c r="J34" s="29"/>
      <c r="K34" s="117"/>
      <c r="L34" s="86"/>
      <c r="M34" s="86"/>
      <c r="N34" s="86"/>
      <c r="O34" s="87"/>
      <c r="P34" s="196">
        <f t="shared" si="2"/>
        <v>0</v>
      </c>
      <c r="Q34" s="193">
        <f t="shared" si="3"/>
        <v>0</v>
      </c>
      <c r="R34" s="157"/>
      <c r="S34" s="58"/>
    </row>
    <row r="35" spans="1:19" ht="25.5" customHeight="1" hidden="1">
      <c r="A35" s="28"/>
      <c r="B35" s="16"/>
      <c r="C35" s="18"/>
      <c r="D35" s="28"/>
      <c r="E35" s="16"/>
      <c r="F35" s="16"/>
      <c r="G35" s="16"/>
      <c r="H35" s="18"/>
      <c r="I35" s="28"/>
      <c r="J35" s="29"/>
      <c r="K35" s="117"/>
      <c r="L35" s="86"/>
      <c r="M35" s="86"/>
      <c r="N35" s="86"/>
      <c r="O35" s="87"/>
      <c r="P35" s="196">
        <f t="shared" si="2"/>
        <v>0</v>
      </c>
      <c r="Q35" s="193">
        <f t="shared" si="3"/>
        <v>0</v>
      </c>
      <c r="R35" s="157"/>
      <c r="S35" s="58"/>
    </row>
    <row r="36" spans="1:19" ht="25.5" customHeight="1" hidden="1">
      <c r="A36" s="28"/>
      <c r="B36" s="16"/>
      <c r="C36" s="18"/>
      <c r="D36" s="28"/>
      <c r="E36" s="16"/>
      <c r="F36" s="16"/>
      <c r="G36" s="16"/>
      <c r="H36" s="18"/>
      <c r="I36" s="28"/>
      <c r="J36" s="29"/>
      <c r="K36" s="117"/>
      <c r="L36" s="86"/>
      <c r="M36" s="86"/>
      <c r="N36" s="86"/>
      <c r="O36" s="87"/>
      <c r="P36" s="196">
        <f t="shared" si="2"/>
        <v>0</v>
      </c>
      <c r="Q36" s="193">
        <f t="shared" si="3"/>
        <v>0</v>
      </c>
      <c r="R36" s="157"/>
      <c r="S36" s="58"/>
    </row>
    <row r="37" spans="1:19" ht="25.5" customHeight="1" hidden="1" thickBot="1">
      <c r="A37" s="30"/>
      <c r="B37" s="31"/>
      <c r="C37" s="50"/>
      <c r="D37" s="30"/>
      <c r="E37" s="31"/>
      <c r="F37" s="31"/>
      <c r="G37" s="31"/>
      <c r="H37" s="50"/>
      <c r="I37" s="30"/>
      <c r="J37" s="108"/>
      <c r="K37" s="190"/>
      <c r="L37" s="88"/>
      <c r="M37" s="88"/>
      <c r="N37" s="88"/>
      <c r="O37" s="89"/>
      <c r="P37" s="197">
        <f t="shared" si="2"/>
        <v>0</v>
      </c>
      <c r="Q37" s="194">
        <f t="shared" si="3"/>
        <v>0</v>
      </c>
      <c r="R37" s="158"/>
      <c r="S37" s="58"/>
    </row>
  </sheetData>
  <sheetProtection/>
  <mergeCells count="2">
    <mergeCell ref="A1:R1"/>
    <mergeCell ref="A13:R13"/>
  </mergeCells>
  <printOptions horizontalCentered="1" verticalCentered="1"/>
  <pageMargins left="0.07874015748031496" right="0.07874015748031496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8"/>
  <sheetViews>
    <sheetView tabSelected="1" workbookViewId="0" topLeftCell="A1">
      <selection activeCell="D6" sqref="D6"/>
    </sheetView>
  </sheetViews>
  <sheetFormatPr defaultColWidth="9.140625" defaultRowHeight="12.75"/>
  <cols>
    <col min="1" max="1" width="7.7109375" style="1" customWidth="1"/>
    <col min="2" max="2" width="9.7109375" style="1" customWidth="1"/>
    <col min="3" max="3" width="4.140625" style="1" customWidth="1"/>
    <col min="4" max="4" width="12.421875" style="1" customWidth="1"/>
    <col min="5" max="5" width="8.28125" style="1" customWidth="1"/>
    <col min="6" max="6" width="8.421875" style="1" customWidth="1"/>
    <col min="7" max="7" width="8.57421875" style="1" customWidth="1"/>
    <col min="8" max="8" width="8.140625" style="1" customWidth="1"/>
    <col min="9" max="9" width="9.140625" style="1" customWidth="1"/>
    <col min="10" max="10" width="8.421875" style="1" customWidth="1"/>
    <col min="11" max="15" width="4.00390625" style="1" customWidth="1"/>
    <col min="16" max="16" width="10.28125" style="2" customWidth="1"/>
    <col min="17" max="17" width="9.57421875" style="2" customWidth="1"/>
    <col min="18" max="18" width="10.140625" style="2" customWidth="1"/>
    <col min="19" max="19" width="10.8515625" style="2" customWidth="1"/>
    <col min="20" max="16384" width="9.140625" style="1" customWidth="1"/>
  </cols>
  <sheetData>
    <row r="1" spans="1:21" ht="38.25" customHeight="1" thickBot="1">
      <c r="A1" s="215" t="s">
        <v>125</v>
      </c>
      <c r="B1" s="216"/>
      <c r="C1" s="216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4"/>
      <c r="S1" s="65"/>
      <c r="T1" s="65"/>
      <c r="U1" s="8"/>
    </row>
    <row r="2" spans="1:19" ht="51" customHeight="1" thickBot="1">
      <c r="A2" s="150" t="s">
        <v>0</v>
      </c>
      <c r="B2" s="151" t="s">
        <v>1</v>
      </c>
      <c r="C2" s="152" t="s">
        <v>2</v>
      </c>
      <c r="D2" s="143" t="s">
        <v>3</v>
      </c>
      <c r="E2" s="131" t="s">
        <v>4</v>
      </c>
      <c r="F2" s="131" t="s">
        <v>5</v>
      </c>
      <c r="G2" s="131" t="s">
        <v>6</v>
      </c>
      <c r="H2" s="141" t="s">
        <v>7</v>
      </c>
      <c r="I2" s="121" t="s">
        <v>8</v>
      </c>
      <c r="J2" s="122" t="s">
        <v>9</v>
      </c>
      <c r="K2" s="160" t="s">
        <v>10</v>
      </c>
      <c r="L2" s="160" t="s">
        <v>11</v>
      </c>
      <c r="M2" s="160" t="s">
        <v>12</v>
      </c>
      <c r="N2" s="160" t="s">
        <v>13</v>
      </c>
      <c r="O2" s="132"/>
      <c r="P2" s="133" t="s">
        <v>15</v>
      </c>
      <c r="Q2" s="134" t="s">
        <v>32</v>
      </c>
      <c r="R2" s="102" t="s">
        <v>16</v>
      </c>
      <c r="S2" s="56"/>
    </row>
    <row r="3" spans="1:19" ht="25.5" customHeight="1">
      <c r="A3" s="147" t="s">
        <v>52</v>
      </c>
      <c r="B3" s="148" t="s">
        <v>53</v>
      </c>
      <c r="C3" s="149">
        <v>3</v>
      </c>
      <c r="D3" s="144" t="s">
        <v>54</v>
      </c>
      <c r="E3" s="42" t="s">
        <v>103</v>
      </c>
      <c r="F3" s="42" t="s">
        <v>104</v>
      </c>
      <c r="G3" s="42"/>
      <c r="H3" s="48"/>
      <c r="I3" s="43" t="s">
        <v>105</v>
      </c>
      <c r="J3" s="44" t="s">
        <v>106</v>
      </c>
      <c r="K3" s="75">
        <v>20</v>
      </c>
      <c r="L3" s="76">
        <v>37</v>
      </c>
      <c r="M3" s="76">
        <v>60</v>
      </c>
      <c r="N3" s="76">
        <v>80</v>
      </c>
      <c r="O3" s="77">
        <v>0</v>
      </c>
      <c r="P3" s="96">
        <f aca="true" t="shared" si="0" ref="P3:P11">SUM(K3:N3)</f>
        <v>197</v>
      </c>
      <c r="Q3" s="97">
        <f aca="true" t="shared" si="1" ref="Q3:Q11">P3*100/200/100</f>
        <v>0.985</v>
      </c>
      <c r="R3" s="154">
        <v>1</v>
      </c>
      <c r="S3" s="58"/>
    </row>
    <row r="4" spans="1:19" ht="25.5" customHeight="1">
      <c r="A4" s="28" t="s">
        <v>51</v>
      </c>
      <c r="B4" s="16" t="s">
        <v>22</v>
      </c>
      <c r="C4" s="29">
        <v>3</v>
      </c>
      <c r="D4" s="145" t="s">
        <v>23</v>
      </c>
      <c r="E4" s="16" t="s">
        <v>18</v>
      </c>
      <c r="F4" s="16" t="s">
        <v>19</v>
      </c>
      <c r="G4" s="16"/>
      <c r="H4" s="18"/>
      <c r="I4" s="28" t="s">
        <v>18</v>
      </c>
      <c r="J4" s="29" t="s">
        <v>19</v>
      </c>
      <c r="K4" s="78">
        <v>20</v>
      </c>
      <c r="L4" s="79">
        <v>34</v>
      </c>
      <c r="M4" s="79">
        <v>60</v>
      </c>
      <c r="N4" s="79">
        <v>80</v>
      </c>
      <c r="O4" s="80">
        <v>100</v>
      </c>
      <c r="P4" s="98">
        <f t="shared" si="0"/>
        <v>194</v>
      </c>
      <c r="Q4" s="99">
        <f t="shared" si="1"/>
        <v>0.97</v>
      </c>
      <c r="R4" s="155">
        <v>2</v>
      </c>
      <c r="S4" s="58"/>
    </row>
    <row r="5" spans="1:19" ht="25.5" customHeight="1">
      <c r="A5" s="28" t="s">
        <v>135</v>
      </c>
      <c r="B5" s="16" t="s">
        <v>68</v>
      </c>
      <c r="C5" s="29">
        <v>2</v>
      </c>
      <c r="D5" s="218" t="s">
        <v>69</v>
      </c>
      <c r="E5" s="219" t="s">
        <v>103</v>
      </c>
      <c r="F5" s="219" t="s">
        <v>104</v>
      </c>
      <c r="G5" s="219" t="s">
        <v>111</v>
      </c>
      <c r="H5" s="220" t="s">
        <v>112</v>
      </c>
      <c r="I5" s="218" t="s">
        <v>118</v>
      </c>
      <c r="J5" s="221" t="s">
        <v>68</v>
      </c>
      <c r="K5" s="78">
        <v>20</v>
      </c>
      <c r="L5" s="79">
        <v>0</v>
      </c>
      <c r="M5" s="79">
        <v>60</v>
      </c>
      <c r="N5" s="79">
        <v>60</v>
      </c>
      <c r="O5" s="80">
        <v>0</v>
      </c>
      <c r="P5" s="98">
        <f t="shared" si="0"/>
        <v>140</v>
      </c>
      <c r="Q5" s="99">
        <f t="shared" si="1"/>
        <v>0.7</v>
      </c>
      <c r="R5" s="155">
        <v>3</v>
      </c>
      <c r="S5" s="58"/>
    </row>
    <row r="6" spans="1:19" ht="25.5" customHeight="1">
      <c r="A6" s="28" t="s">
        <v>60</v>
      </c>
      <c r="B6" s="16" t="s">
        <v>61</v>
      </c>
      <c r="C6" s="29">
        <v>3</v>
      </c>
      <c r="D6" s="145" t="s">
        <v>62</v>
      </c>
      <c r="E6" s="16" t="s">
        <v>100</v>
      </c>
      <c r="F6" s="16" t="s">
        <v>101</v>
      </c>
      <c r="G6" s="16"/>
      <c r="H6" s="18"/>
      <c r="I6" s="28" t="s">
        <v>108</v>
      </c>
      <c r="J6" s="29" t="s">
        <v>109</v>
      </c>
      <c r="K6" s="78">
        <v>20</v>
      </c>
      <c r="L6" s="79">
        <v>0</v>
      </c>
      <c r="M6" s="79">
        <v>20</v>
      </c>
      <c r="N6" s="79">
        <v>20</v>
      </c>
      <c r="O6" s="80">
        <v>0</v>
      </c>
      <c r="P6" s="98">
        <f t="shared" si="0"/>
        <v>60</v>
      </c>
      <c r="Q6" s="99">
        <f t="shared" si="1"/>
        <v>0.3</v>
      </c>
      <c r="R6" s="155">
        <v>4</v>
      </c>
      <c r="S6" s="58"/>
    </row>
    <row r="7" spans="1:19" ht="25.5" customHeight="1" hidden="1">
      <c r="A7" s="28" t="s">
        <v>55</v>
      </c>
      <c r="B7" s="16" t="s">
        <v>56</v>
      </c>
      <c r="C7" s="29">
        <v>3</v>
      </c>
      <c r="D7" s="145" t="s">
        <v>57</v>
      </c>
      <c r="E7" s="16" t="s">
        <v>100</v>
      </c>
      <c r="F7" s="16" t="s">
        <v>101</v>
      </c>
      <c r="G7" s="16"/>
      <c r="H7" s="18"/>
      <c r="I7" s="28" t="s">
        <v>107</v>
      </c>
      <c r="J7" s="29" t="s">
        <v>58</v>
      </c>
      <c r="K7" s="78"/>
      <c r="L7" s="79"/>
      <c r="M7" s="79"/>
      <c r="N7" s="79"/>
      <c r="O7" s="80"/>
      <c r="P7" s="98">
        <f t="shared" si="0"/>
        <v>0</v>
      </c>
      <c r="Q7" s="99">
        <f t="shared" si="1"/>
        <v>0</v>
      </c>
      <c r="R7" s="155"/>
      <c r="S7" s="58"/>
    </row>
    <row r="8" spans="1:19" ht="25.5" customHeight="1" hidden="1">
      <c r="A8" s="28" t="s">
        <v>29</v>
      </c>
      <c r="B8" s="16" t="s">
        <v>58</v>
      </c>
      <c r="C8" s="29">
        <v>3</v>
      </c>
      <c r="D8" s="145" t="s">
        <v>59</v>
      </c>
      <c r="E8" s="16" t="s">
        <v>100</v>
      </c>
      <c r="F8" s="16" t="s">
        <v>101</v>
      </c>
      <c r="G8" s="16" t="s">
        <v>103</v>
      </c>
      <c r="H8" s="18" t="s">
        <v>104</v>
      </c>
      <c r="I8" s="28" t="s">
        <v>107</v>
      </c>
      <c r="J8" s="29" t="s">
        <v>58</v>
      </c>
      <c r="K8" s="78"/>
      <c r="L8" s="79"/>
      <c r="M8" s="79"/>
      <c r="N8" s="79"/>
      <c r="O8" s="80"/>
      <c r="P8" s="98">
        <f t="shared" si="0"/>
        <v>0</v>
      </c>
      <c r="Q8" s="99">
        <f t="shared" si="1"/>
        <v>0</v>
      </c>
      <c r="R8" s="155"/>
      <c r="S8" s="58"/>
    </row>
    <row r="9" spans="1:19" ht="25.5" customHeight="1" hidden="1">
      <c r="A9" s="28" t="s">
        <v>49</v>
      </c>
      <c r="B9" s="16" t="s">
        <v>50</v>
      </c>
      <c r="C9" s="29">
        <v>3</v>
      </c>
      <c r="D9" s="145" t="s">
        <v>23</v>
      </c>
      <c r="E9" s="16" t="s">
        <v>100</v>
      </c>
      <c r="F9" s="16" t="s">
        <v>101</v>
      </c>
      <c r="G9" s="16" t="s">
        <v>18</v>
      </c>
      <c r="H9" s="18" t="s">
        <v>19</v>
      </c>
      <c r="I9" s="28" t="s">
        <v>102</v>
      </c>
      <c r="J9" s="29" t="s">
        <v>50</v>
      </c>
      <c r="K9" s="78"/>
      <c r="L9" s="79"/>
      <c r="M9" s="79"/>
      <c r="N9" s="79"/>
      <c r="O9" s="80"/>
      <c r="P9" s="98">
        <f t="shared" si="0"/>
        <v>0</v>
      </c>
      <c r="Q9" s="99">
        <f t="shared" si="1"/>
        <v>0</v>
      </c>
      <c r="R9" s="155"/>
      <c r="S9" s="58"/>
    </row>
    <row r="10" spans="1:19" ht="25.5" customHeight="1" hidden="1">
      <c r="A10" s="28"/>
      <c r="B10" s="16"/>
      <c r="C10" s="29"/>
      <c r="D10" s="145"/>
      <c r="E10" s="16"/>
      <c r="F10" s="16"/>
      <c r="G10" s="16"/>
      <c r="H10" s="18"/>
      <c r="I10" s="28"/>
      <c r="J10" s="29"/>
      <c r="K10" s="81"/>
      <c r="L10" s="82"/>
      <c r="M10" s="82"/>
      <c r="N10" s="82"/>
      <c r="O10" s="83"/>
      <c r="P10" s="98">
        <f t="shared" si="0"/>
        <v>0</v>
      </c>
      <c r="Q10" s="99">
        <f t="shared" si="1"/>
        <v>0</v>
      </c>
      <c r="R10" s="155"/>
      <c r="S10" s="58"/>
    </row>
    <row r="11" spans="1:19" ht="25.5" customHeight="1" hidden="1" thickBot="1">
      <c r="A11" s="30"/>
      <c r="B11" s="31"/>
      <c r="C11" s="108"/>
      <c r="D11" s="146"/>
      <c r="E11" s="31"/>
      <c r="F11" s="31"/>
      <c r="G11" s="31"/>
      <c r="H11" s="50"/>
      <c r="I11" s="30"/>
      <c r="J11" s="108"/>
      <c r="K11" s="138"/>
      <c r="L11" s="139"/>
      <c r="M11" s="139"/>
      <c r="N11" s="139"/>
      <c r="O11" s="140"/>
      <c r="P11" s="100">
        <f t="shared" si="0"/>
        <v>0</v>
      </c>
      <c r="Q11" s="101">
        <f t="shared" si="1"/>
        <v>0</v>
      </c>
      <c r="R11" s="169"/>
      <c r="S11" s="58"/>
    </row>
    <row r="12" spans="1:19" s="11" customFormat="1" ht="25.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179"/>
      <c r="L12" s="179"/>
      <c r="M12" s="179"/>
      <c r="N12" s="179"/>
      <c r="O12" s="179"/>
      <c r="P12" s="180"/>
      <c r="Q12" s="181"/>
      <c r="R12" s="182"/>
      <c r="S12" s="191"/>
    </row>
    <row r="13" spans="1:20" s="8" customFormat="1" ht="39.75" customHeight="1" thickBot="1">
      <c r="A13" s="208" t="s">
        <v>132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4"/>
      <c r="S13" s="64"/>
      <c r="T13" s="64"/>
    </row>
    <row r="14" spans="1:19" ht="51" customHeight="1" thickBot="1">
      <c r="A14" s="123" t="s">
        <v>0</v>
      </c>
      <c r="B14" s="124" t="s">
        <v>1</v>
      </c>
      <c r="C14" s="125" t="s">
        <v>2</v>
      </c>
      <c r="D14" s="126" t="s">
        <v>3</v>
      </c>
      <c r="E14" s="124" t="s">
        <v>4</v>
      </c>
      <c r="F14" s="124" t="s">
        <v>5</v>
      </c>
      <c r="G14" s="124" t="s">
        <v>6</v>
      </c>
      <c r="H14" s="127" t="s">
        <v>7</v>
      </c>
      <c r="I14" s="123" t="s">
        <v>8</v>
      </c>
      <c r="J14" s="128" t="s">
        <v>9</v>
      </c>
      <c r="K14" s="159" t="s">
        <v>10</v>
      </c>
      <c r="L14" s="159" t="s">
        <v>11</v>
      </c>
      <c r="M14" s="159" t="s">
        <v>12</v>
      </c>
      <c r="N14" s="159" t="s">
        <v>13</v>
      </c>
      <c r="O14" s="159" t="s">
        <v>14</v>
      </c>
      <c r="P14" s="142" t="s">
        <v>15</v>
      </c>
      <c r="Q14" s="69" t="s">
        <v>32</v>
      </c>
      <c r="R14" s="69" t="s">
        <v>16</v>
      </c>
      <c r="S14" s="56"/>
    </row>
    <row r="15" spans="1:19" ht="25.5" customHeight="1">
      <c r="A15" s="43" t="s">
        <v>80</v>
      </c>
      <c r="B15" s="42" t="s">
        <v>81</v>
      </c>
      <c r="C15" s="48">
        <v>4</v>
      </c>
      <c r="D15" s="43" t="s">
        <v>28</v>
      </c>
      <c r="E15" s="42" t="s">
        <v>25</v>
      </c>
      <c r="F15" s="42" t="s">
        <v>26</v>
      </c>
      <c r="G15" s="42"/>
      <c r="H15" s="48"/>
      <c r="I15" s="43" t="s">
        <v>25</v>
      </c>
      <c r="J15" s="44" t="s">
        <v>26</v>
      </c>
      <c r="K15" s="116">
        <v>20</v>
      </c>
      <c r="L15" s="84">
        <v>40</v>
      </c>
      <c r="M15" s="84">
        <v>60</v>
      </c>
      <c r="N15" s="84">
        <v>80</v>
      </c>
      <c r="O15" s="85">
        <v>100</v>
      </c>
      <c r="P15" s="90">
        <f aca="true" t="shared" si="2" ref="P15:P37">SUM(K15:O15)</f>
        <v>300</v>
      </c>
      <c r="Q15" s="91">
        <f aca="true" t="shared" si="3" ref="Q15:Q37">P15*100/300/100</f>
        <v>1</v>
      </c>
      <c r="R15" s="156">
        <v>1</v>
      </c>
      <c r="S15" s="58"/>
    </row>
    <row r="16" spans="1:19" ht="25.5" customHeight="1">
      <c r="A16" s="28" t="s">
        <v>75</v>
      </c>
      <c r="B16" s="16" t="s">
        <v>76</v>
      </c>
      <c r="C16" s="18">
        <v>4</v>
      </c>
      <c r="D16" s="28" t="s">
        <v>28</v>
      </c>
      <c r="E16" s="16" t="s">
        <v>25</v>
      </c>
      <c r="F16" s="16" t="s">
        <v>26</v>
      </c>
      <c r="G16" s="16"/>
      <c r="H16" s="18"/>
      <c r="I16" s="28" t="s">
        <v>25</v>
      </c>
      <c r="J16" s="29" t="s">
        <v>26</v>
      </c>
      <c r="K16" s="117">
        <v>20</v>
      </c>
      <c r="L16" s="86">
        <v>40</v>
      </c>
      <c r="M16" s="86">
        <v>60</v>
      </c>
      <c r="N16" s="86">
        <v>80</v>
      </c>
      <c r="O16" s="87">
        <v>100</v>
      </c>
      <c r="P16" s="92">
        <f t="shared" si="2"/>
        <v>300</v>
      </c>
      <c r="Q16" s="93">
        <f t="shared" si="3"/>
        <v>1</v>
      </c>
      <c r="R16" s="157">
        <v>1</v>
      </c>
      <c r="S16" s="58"/>
    </row>
    <row r="17" spans="1:19" ht="25.5" customHeight="1">
      <c r="A17" s="28" t="s">
        <v>27</v>
      </c>
      <c r="B17" s="16" t="s">
        <v>65</v>
      </c>
      <c r="C17" s="18">
        <v>4</v>
      </c>
      <c r="D17" s="28" t="s">
        <v>66</v>
      </c>
      <c r="E17" s="16" t="s">
        <v>115</v>
      </c>
      <c r="F17" s="16" t="s">
        <v>116</v>
      </c>
      <c r="G17" s="16" t="s">
        <v>103</v>
      </c>
      <c r="H17" s="18" t="s">
        <v>104</v>
      </c>
      <c r="I17" s="28" t="s">
        <v>117</v>
      </c>
      <c r="J17" s="29" t="s">
        <v>65</v>
      </c>
      <c r="K17" s="117">
        <v>20</v>
      </c>
      <c r="L17" s="86">
        <v>40</v>
      </c>
      <c r="M17" s="86">
        <v>60</v>
      </c>
      <c r="N17" s="86">
        <v>80</v>
      </c>
      <c r="O17" s="87">
        <v>100</v>
      </c>
      <c r="P17" s="92">
        <f t="shared" si="2"/>
        <v>300</v>
      </c>
      <c r="Q17" s="93">
        <f t="shared" si="3"/>
        <v>1</v>
      </c>
      <c r="R17" s="157">
        <v>1</v>
      </c>
      <c r="S17" s="58"/>
    </row>
    <row r="18" spans="1:19" ht="25.5" customHeight="1">
      <c r="A18" s="28" t="s">
        <v>21</v>
      </c>
      <c r="B18" s="16" t="s">
        <v>74</v>
      </c>
      <c r="C18" s="18">
        <v>4</v>
      </c>
      <c r="D18" s="28" t="s">
        <v>28</v>
      </c>
      <c r="E18" s="16" t="s">
        <v>25</v>
      </c>
      <c r="F18" s="16" t="s">
        <v>26</v>
      </c>
      <c r="G18" s="16"/>
      <c r="H18" s="18"/>
      <c r="I18" s="28" t="s">
        <v>25</v>
      </c>
      <c r="J18" s="29" t="s">
        <v>26</v>
      </c>
      <c r="K18" s="117">
        <v>20</v>
      </c>
      <c r="L18" s="86">
        <v>40</v>
      </c>
      <c r="M18" s="86">
        <v>60</v>
      </c>
      <c r="N18" s="86">
        <v>80</v>
      </c>
      <c r="O18" s="87">
        <v>100</v>
      </c>
      <c r="P18" s="92">
        <f t="shared" si="2"/>
        <v>300</v>
      </c>
      <c r="Q18" s="93">
        <f t="shared" si="3"/>
        <v>1</v>
      </c>
      <c r="R18" s="157">
        <v>1</v>
      </c>
      <c r="S18" s="58"/>
    </row>
    <row r="19" spans="1:19" ht="25.5" customHeight="1">
      <c r="A19" s="28" t="s">
        <v>63</v>
      </c>
      <c r="B19" s="16" t="s">
        <v>64</v>
      </c>
      <c r="C19" s="18">
        <v>4</v>
      </c>
      <c r="D19" s="28" t="s">
        <v>20</v>
      </c>
      <c r="E19" s="16" t="s">
        <v>18</v>
      </c>
      <c r="F19" s="16" t="s">
        <v>19</v>
      </c>
      <c r="G19" s="16" t="s">
        <v>111</v>
      </c>
      <c r="H19" s="18" t="s">
        <v>112</v>
      </c>
      <c r="I19" s="28" t="s">
        <v>113</v>
      </c>
      <c r="J19" s="29" t="s">
        <v>114</v>
      </c>
      <c r="K19" s="117">
        <v>20</v>
      </c>
      <c r="L19" s="86">
        <v>40</v>
      </c>
      <c r="M19" s="86">
        <v>60</v>
      </c>
      <c r="N19" s="86">
        <v>80</v>
      </c>
      <c r="O19" s="87">
        <v>100</v>
      </c>
      <c r="P19" s="92">
        <f t="shared" si="2"/>
        <v>300</v>
      </c>
      <c r="Q19" s="93">
        <f t="shared" si="3"/>
        <v>1</v>
      </c>
      <c r="R19" s="157">
        <v>1</v>
      </c>
      <c r="S19" s="58"/>
    </row>
    <row r="20" spans="1:19" ht="25.5" customHeight="1">
      <c r="A20" s="28" t="s">
        <v>67</v>
      </c>
      <c r="B20" s="16" t="s">
        <v>68</v>
      </c>
      <c r="C20" s="18">
        <v>4</v>
      </c>
      <c r="D20" s="28" t="s">
        <v>69</v>
      </c>
      <c r="E20" s="16" t="s">
        <v>111</v>
      </c>
      <c r="F20" s="16" t="s">
        <v>112</v>
      </c>
      <c r="G20" s="16" t="s">
        <v>103</v>
      </c>
      <c r="H20" s="18" t="s">
        <v>104</v>
      </c>
      <c r="I20" s="28" t="s">
        <v>118</v>
      </c>
      <c r="J20" s="29" t="s">
        <v>68</v>
      </c>
      <c r="K20" s="117">
        <v>20</v>
      </c>
      <c r="L20" s="86">
        <v>36</v>
      </c>
      <c r="M20" s="86">
        <v>60</v>
      </c>
      <c r="N20" s="86">
        <v>80</v>
      </c>
      <c r="O20" s="87">
        <v>100</v>
      </c>
      <c r="P20" s="92">
        <f t="shared" si="2"/>
        <v>296</v>
      </c>
      <c r="Q20" s="93">
        <f t="shared" si="3"/>
        <v>0.9866666666666667</v>
      </c>
      <c r="R20" s="157">
        <v>6</v>
      </c>
      <c r="S20" s="58"/>
    </row>
    <row r="21" spans="1:19" ht="25.5" customHeight="1">
      <c r="A21" s="28" t="s">
        <v>73</v>
      </c>
      <c r="B21" s="16" t="s">
        <v>58</v>
      </c>
      <c r="C21" s="18">
        <v>4</v>
      </c>
      <c r="D21" s="28" t="s">
        <v>57</v>
      </c>
      <c r="E21" s="16" t="s">
        <v>100</v>
      </c>
      <c r="F21" s="16" t="s">
        <v>101</v>
      </c>
      <c r="G21" s="16" t="s">
        <v>103</v>
      </c>
      <c r="H21" s="18" t="s">
        <v>104</v>
      </c>
      <c r="I21" s="28" t="s">
        <v>107</v>
      </c>
      <c r="J21" s="29" t="s">
        <v>58</v>
      </c>
      <c r="K21" s="117">
        <v>20</v>
      </c>
      <c r="L21" s="86">
        <v>32</v>
      </c>
      <c r="M21" s="86">
        <v>60</v>
      </c>
      <c r="N21" s="86">
        <v>80</v>
      </c>
      <c r="O21" s="87">
        <v>100</v>
      </c>
      <c r="P21" s="92">
        <f t="shared" si="2"/>
        <v>292</v>
      </c>
      <c r="Q21" s="93">
        <f t="shared" si="3"/>
        <v>0.9733333333333333</v>
      </c>
      <c r="R21" s="157">
        <v>7</v>
      </c>
      <c r="S21" s="58"/>
    </row>
    <row r="22" spans="1:19" ht="25.5" customHeight="1">
      <c r="A22" s="28" t="s">
        <v>30</v>
      </c>
      <c r="B22" s="16" t="s">
        <v>95</v>
      </c>
      <c r="C22" s="18">
        <v>4</v>
      </c>
      <c r="D22" s="28" t="s">
        <v>28</v>
      </c>
      <c r="E22" s="16" t="s">
        <v>25</v>
      </c>
      <c r="F22" s="16" t="s">
        <v>26</v>
      </c>
      <c r="G22" s="16"/>
      <c r="H22" s="18"/>
      <c r="I22" s="28" t="s">
        <v>25</v>
      </c>
      <c r="J22" s="29" t="s">
        <v>26</v>
      </c>
      <c r="K22" s="117">
        <v>20</v>
      </c>
      <c r="L22" s="86">
        <v>36</v>
      </c>
      <c r="M22" s="86">
        <v>60</v>
      </c>
      <c r="N22" s="86">
        <v>80</v>
      </c>
      <c r="O22" s="87">
        <v>50</v>
      </c>
      <c r="P22" s="92">
        <f t="shared" si="2"/>
        <v>246</v>
      </c>
      <c r="Q22" s="93">
        <f t="shared" si="3"/>
        <v>0.82</v>
      </c>
      <c r="R22" s="157">
        <v>8</v>
      </c>
      <c r="S22" s="58"/>
    </row>
    <row r="23" spans="1:19" ht="25.5" customHeight="1">
      <c r="A23" s="28" t="s">
        <v>24</v>
      </c>
      <c r="B23" s="16" t="s">
        <v>82</v>
      </c>
      <c r="C23" s="18">
        <v>4</v>
      </c>
      <c r="D23" s="28" t="s">
        <v>83</v>
      </c>
      <c r="E23" s="16" t="s">
        <v>103</v>
      </c>
      <c r="F23" s="16" t="s">
        <v>104</v>
      </c>
      <c r="G23" s="16" t="s">
        <v>117</v>
      </c>
      <c r="H23" s="18" t="s">
        <v>119</v>
      </c>
      <c r="I23" s="28" t="s">
        <v>103</v>
      </c>
      <c r="J23" s="29" t="s">
        <v>104</v>
      </c>
      <c r="K23" s="117">
        <v>20</v>
      </c>
      <c r="L23" s="86">
        <v>37</v>
      </c>
      <c r="M23" s="86">
        <v>60</v>
      </c>
      <c r="N23" s="86">
        <v>80</v>
      </c>
      <c r="O23" s="87">
        <v>10</v>
      </c>
      <c r="P23" s="92">
        <f t="shared" si="2"/>
        <v>207</v>
      </c>
      <c r="Q23" s="93">
        <f t="shared" si="3"/>
        <v>0.69</v>
      </c>
      <c r="R23" s="157">
        <v>9</v>
      </c>
      <c r="S23" s="58"/>
    </row>
    <row r="24" spans="1:19" ht="25.5" customHeight="1">
      <c r="A24" s="28" t="s">
        <v>77</v>
      </c>
      <c r="B24" s="16" t="s">
        <v>78</v>
      </c>
      <c r="C24" s="18">
        <v>4</v>
      </c>
      <c r="D24" s="28" t="s">
        <v>79</v>
      </c>
      <c r="E24" s="16" t="s">
        <v>103</v>
      </c>
      <c r="F24" s="16" t="s">
        <v>104</v>
      </c>
      <c r="G24" s="16" t="s">
        <v>117</v>
      </c>
      <c r="H24" s="18" t="s">
        <v>119</v>
      </c>
      <c r="I24" s="28" t="s">
        <v>103</v>
      </c>
      <c r="J24" s="29" t="s">
        <v>104</v>
      </c>
      <c r="K24" s="117">
        <v>20</v>
      </c>
      <c r="L24" s="86">
        <v>32</v>
      </c>
      <c r="M24" s="86">
        <v>60</v>
      </c>
      <c r="N24" s="86">
        <v>80</v>
      </c>
      <c r="O24" s="87">
        <v>10</v>
      </c>
      <c r="P24" s="92">
        <f t="shared" si="2"/>
        <v>202</v>
      </c>
      <c r="Q24" s="93">
        <f t="shared" si="3"/>
        <v>0.6733333333333333</v>
      </c>
      <c r="R24" s="157">
        <v>10</v>
      </c>
      <c r="S24" s="58"/>
    </row>
    <row r="25" spans="1:19" ht="25.5" customHeight="1">
      <c r="A25" s="28" t="s">
        <v>63</v>
      </c>
      <c r="B25" s="16" t="s">
        <v>88</v>
      </c>
      <c r="C25" s="18">
        <v>4</v>
      </c>
      <c r="D25" s="28" t="s">
        <v>79</v>
      </c>
      <c r="E25" s="16" t="s">
        <v>103</v>
      </c>
      <c r="F25" s="16" t="s">
        <v>104</v>
      </c>
      <c r="G25" s="16" t="s">
        <v>117</v>
      </c>
      <c r="H25" s="18" t="s">
        <v>119</v>
      </c>
      <c r="I25" s="28" t="s">
        <v>103</v>
      </c>
      <c r="J25" s="29" t="s">
        <v>104</v>
      </c>
      <c r="K25" s="117">
        <v>20</v>
      </c>
      <c r="L25" s="86">
        <v>32</v>
      </c>
      <c r="M25" s="86">
        <v>60</v>
      </c>
      <c r="N25" s="86">
        <v>65</v>
      </c>
      <c r="O25" s="87">
        <v>0</v>
      </c>
      <c r="P25" s="92">
        <f t="shared" si="2"/>
        <v>177</v>
      </c>
      <c r="Q25" s="93">
        <f t="shared" si="3"/>
        <v>0.59</v>
      </c>
      <c r="R25" s="157">
        <v>11</v>
      </c>
      <c r="S25" s="58"/>
    </row>
    <row r="26" spans="1:19" ht="25.5" customHeight="1">
      <c r="A26" s="28" t="s">
        <v>70</v>
      </c>
      <c r="B26" s="16" t="s">
        <v>71</v>
      </c>
      <c r="C26" s="18">
        <v>4</v>
      </c>
      <c r="D26" s="28" t="s">
        <v>72</v>
      </c>
      <c r="E26" s="16" t="s">
        <v>111</v>
      </c>
      <c r="F26" s="16" t="s">
        <v>112</v>
      </c>
      <c r="G26" s="16" t="s">
        <v>103</v>
      </c>
      <c r="H26" s="18" t="s">
        <v>104</v>
      </c>
      <c r="I26" s="28" t="s">
        <v>111</v>
      </c>
      <c r="J26" s="29" t="s">
        <v>112</v>
      </c>
      <c r="K26" s="117">
        <v>20</v>
      </c>
      <c r="L26" s="86">
        <v>10</v>
      </c>
      <c r="M26" s="86">
        <v>60</v>
      </c>
      <c r="N26" s="86">
        <v>80</v>
      </c>
      <c r="O26" s="87">
        <v>0</v>
      </c>
      <c r="P26" s="92">
        <f t="shared" si="2"/>
        <v>170</v>
      </c>
      <c r="Q26" s="93">
        <f t="shared" si="3"/>
        <v>0.5666666666666667</v>
      </c>
      <c r="R26" s="157">
        <v>12</v>
      </c>
      <c r="S26" s="58"/>
    </row>
    <row r="27" spans="1:19" ht="25.5" customHeight="1">
      <c r="A27" s="28" t="s">
        <v>17</v>
      </c>
      <c r="B27" s="16" t="s">
        <v>89</v>
      </c>
      <c r="C27" s="18">
        <v>4</v>
      </c>
      <c r="D27" s="28" t="s">
        <v>90</v>
      </c>
      <c r="E27" s="16" t="s">
        <v>111</v>
      </c>
      <c r="F27" s="16" t="s">
        <v>112</v>
      </c>
      <c r="G27" s="16"/>
      <c r="H27" s="18"/>
      <c r="I27" s="28" t="s">
        <v>111</v>
      </c>
      <c r="J27" s="29" t="s">
        <v>112</v>
      </c>
      <c r="K27" s="117">
        <v>20</v>
      </c>
      <c r="L27" s="86">
        <v>40</v>
      </c>
      <c r="M27" s="86">
        <v>60</v>
      </c>
      <c r="N27" s="86">
        <v>0</v>
      </c>
      <c r="O27" s="87">
        <v>0</v>
      </c>
      <c r="P27" s="92">
        <f t="shared" si="2"/>
        <v>120</v>
      </c>
      <c r="Q27" s="93">
        <f t="shared" si="3"/>
        <v>0.4</v>
      </c>
      <c r="R27" s="157">
        <v>13</v>
      </c>
      <c r="S27" s="58"/>
    </row>
    <row r="28" spans="1:19" ht="25.5" customHeight="1" hidden="1">
      <c r="A28" s="28" t="s">
        <v>55</v>
      </c>
      <c r="B28" s="16" t="s">
        <v>96</v>
      </c>
      <c r="C28" s="18">
        <v>4</v>
      </c>
      <c r="D28" s="28" t="s">
        <v>28</v>
      </c>
      <c r="E28" s="16" t="s">
        <v>25</v>
      </c>
      <c r="F28" s="16" t="s">
        <v>26</v>
      </c>
      <c r="G28" s="16"/>
      <c r="H28" s="18"/>
      <c r="I28" s="28" t="s">
        <v>25</v>
      </c>
      <c r="J28" s="29" t="s">
        <v>26</v>
      </c>
      <c r="K28" s="117"/>
      <c r="L28" s="86"/>
      <c r="M28" s="86"/>
      <c r="N28" s="86"/>
      <c r="O28" s="87"/>
      <c r="P28" s="92">
        <f t="shared" si="2"/>
        <v>0</v>
      </c>
      <c r="Q28" s="93">
        <f t="shared" si="3"/>
        <v>0</v>
      </c>
      <c r="R28" s="157"/>
      <c r="S28" s="58"/>
    </row>
    <row r="29" spans="1:19" ht="25.5" customHeight="1" hidden="1">
      <c r="A29" s="28" t="s">
        <v>91</v>
      </c>
      <c r="B29" s="16" t="s">
        <v>92</v>
      </c>
      <c r="C29" s="18">
        <v>4</v>
      </c>
      <c r="D29" s="28" t="s">
        <v>28</v>
      </c>
      <c r="E29" s="16" t="s">
        <v>25</v>
      </c>
      <c r="F29" s="16" t="s">
        <v>26</v>
      </c>
      <c r="G29" s="16"/>
      <c r="H29" s="18"/>
      <c r="I29" s="28" t="s">
        <v>25</v>
      </c>
      <c r="J29" s="29" t="s">
        <v>26</v>
      </c>
      <c r="K29" s="117"/>
      <c r="L29" s="86"/>
      <c r="M29" s="86"/>
      <c r="N29" s="86"/>
      <c r="O29" s="87"/>
      <c r="P29" s="92">
        <f t="shared" si="2"/>
        <v>0</v>
      </c>
      <c r="Q29" s="93">
        <f t="shared" si="3"/>
        <v>0</v>
      </c>
      <c r="R29" s="157"/>
      <c r="S29" s="58"/>
    </row>
    <row r="30" spans="1:19" ht="25.5" customHeight="1" hidden="1">
      <c r="A30" s="28" t="s">
        <v>86</v>
      </c>
      <c r="B30" s="16" t="s">
        <v>87</v>
      </c>
      <c r="C30" s="18">
        <v>4</v>
      </c>
      <c r="D30" s="28" t="s">
        <v>28</v>
      </c>
      <c r="E30" s="16" t="s">
        <v>25</v>
      </c>
      <c r="F30" s="16" t="s">
        <v>26</v>
      </c>
      <c r="G30" s="16"/>
      <c r="H30" s="18"/>
      <c r="I30" s="28" t="s">
        <v>25</v>
      </c>
      <c r="J30" s="29" t="s">
        <v>26</v>
      </c>
      <c r="K30" s="117"/>
      <c r="L30" s="86"/>
      <c r="M30" s="86"/>
      <c r="N30" s="86"/>
      <c r="O30" s="87"/>
      <c r="P30" s="92">
        <f t="shared" si="2"/>
        <v>0</v>
      </c>
      <c r="Q30" s="93">
        <f t="shared" si="3"/>
        <v>0</v>
      </c>
      <c r="R30" s="157"/>
      <c r="S30" s="58"/>
    </row>
    <row r="31" spans="1:19" ht="25.5" customHeight="1" hidden="1">
      <c r="A31" s="28" t="s">
        <v>93</v>
      </c>
      <c r="B31" s="16" t="s">
        <v>94</v>
      </c>
      <c r="C31" s="18">
        <v>4</v>
      </c>
      <c r="D31" s="28" t="s">
        <v>90</v>
      </c>
      <c r="E31" s="16" t="s">
        <v>111</v>
      </c>
      <c r="F31" s="16" t="s">
        <v>112</v>
      </c>
      <c r="G31" s="16"/>
      <c r="H31" s="18"/>
      <c r="I31" s="28" t="s">
        <v>111</v>
      </c>
      <c r="J31" s="29" t="s">
        <v>112</v>
      </c>
      <c r="K31" s="117"/>
      <c r="L31" s="86"/>
      <c r="M31" s="86"/>
      <c r="N31" s="86"/>
      <c r="O31" s="87"/>
      <c r="P31" s="92">
        <f t="shared" si="2"/>
        <v>0</v>
      </c>
      <c r="Q31" s="93">
        <f t="shared" si="3"/>
        <v>0</v>
      </c>
      <c r="R31" s="157"/>
      <c r="S31" s="58"/>
    </row>
    <row r="32" spans="1:19" ht="25.5" customHeight="1" hidden="1">
      <c r="A32" s="28" t="s">
        <v>84</v>
      </c>
      <c r="B32" s="16" t="s">
        <v>85</v>
      </c>
      <c r="C32" s="18">
        <v>4</v>
      </c>
      <c r="D32" s="28" t="s">
        <v>28</v>
      </c>
      <c r="E32" s="16" t="s">
        <v>25</v>
      </c>
      <c r="F32" s="16" t="s">
        <v>26</v>
      </c>
      <c r="G32" s="16"/>
      <c r="H32" s="18"/>
      <c r="I32" s="28" t="s">
        <v>25</v>
      </c>
      <c r="J32" s="29" t="s">
        <v>26</v>
      </c>
      <c r="K32" s="117"/>
      <c r="L32" s="86"/>
      <c r="M32" s="86"/>
      <c r="N32" s="86"/>
      <c r="O32" s="87"/>
      <c r="P32" s="92">
        <f t="shared" si="2"/>
        <v>0</v>
      </c>
      <c r="Q32" s="93">
        <f t="shared" si="3"/>
        <v>0</v>
      </c>
      <c r="R32" s="157"/>
      <c r="S32" s="58"/>
    </row>
    <row r="33" spans="1:19" ht="25.5" customHeight="1" hidden="1">
      <c r="A33" s="28" t="s">
        <v>97</v>
      </c>
      <c r="B33" s="16" t="s">
        <v>98</v>
      </c>
      <c r="C33" s="18">
        <v>4</v>
      </c>
      <c r="D33" s="28" t="s">
        <v>72</v>
      </c>
      <c r="E33" s="16" t="s">
        <v>111</v>
      </c>
      <c r="F33" s="16" t="s">
        <v>112</v>
      </c>
      <c r="G33" s="16" t="s">
        <v>31</v>
      </c>
      <c r="H33" s="18" t="s">
        <v>120</v>
      </c>
      <c r="I33" s="28" t="s">
        <v>111</v>
      </c>
      <c r="J33" s="29" t="s">
        <v>112</v>
      </c>
      <c r="K33" s="117"/>
      <c r="L33" s="86"/>
      <c r="M33" s="86"/>
      <c r="N33" s="86"/>
      <c r="O33" s="87"/>
      <c r="P33" s="92">
        <f t="shared" si="2"/>
        <v>0</v>
      </c>
      <c r="Q33" s="93">
        <f t="shared" si="3"/>
        <v>0</v>
      </c>
      <c r="R33" s="157"/>
      <c r="S33" s="58"/>
    </row>
    <row r="34" spans="1:19" ht="25.5" customHeight="1" hidden="1">
      <c r="A34" s="28"/>
      <c r="B34" s="16"/>
      <c r="C34" s="18"/>
      <c r="D34" s="28"/>
      <c r="E34" s="16"/>
      <c r="F34" s="16"/>
      <c r="G34" s="16"/>
      <c r="H34" s="18"/>
      <c r="I34" s="28"/>
      <c r="J34" s="29"/>
      <c r="K34" s="117"/>
      <c r="L34" s="86"/>
      <c r="M34" s="86"/>
      <c r="N34" s="86"/>
      <c r="O34" s="87"/>
      <c r="P34" s="92">
        <f t="shared" si="2"/>
        <v>0</v>
      </c>
      <c r="Q34" s="93">
        <f t="shared" si="3"/>
        <v>0</v>
      </c>
      <c r="R34" s="157"/>
      <c r="S34" s="58"/>
    </row>
    <row r="35" spans="1:19" ht="25.5" customHeight="1" hidden="1">
      <c r="A35" s="28"/>
      <c r="B35" s="16"/>
      <c r="C35" s="18"/>
      <c r="D35" s="28"/>
      <c r="E35" s="16"/>
      <c r="F35" s="16"/>
      <c r="G35" s="16"/>
      <c r="H35" s="18"/>
      <c r="I35" s="28"/>
      <c r="J35" s="29"/>
      <c r="K35" s="117"/>
      <c r="L35" s="86"/>
      <c r="M35" s="86"/>
      <c r="N35" s="86"/>
      <c r="O35" s="87"/>
      <c r="P35" s="92">
        <f t="shared" si="2"/>
        <v>0</v>
      </c>
      <c r="Q35" s="93">
        <f t="shared" si="3"/>
        <v>0</v>
      </c>
      <c r="R35" s="157"/>
      <c r="S35" s="58"/>
    </row>
    <row r="36" spans="1:19" ht="25.5" customHeight="1" hidden="1">
      <c r="A36" s="28"/>
      <c r="B36" s="16"/>
      <c r="C36" s="18"/>
      <c r="D36" s="28"/>
      <c r="E36" s="16"/>
      <c r="F36" s="16"/>
      <c r="G36" s="16"/>
      <c r="H36" s="18"/>
      <c r="I36" s="28"/>
      <c r="J36" s="29"/>
      <c r="K36" s="117"/>
      <c r="L36" s="86"/>
      <c r="M36" s="86"/>
      <c r="N36" s="86"/>
      <c r="O36" s="87"/>
      <c r="P36" s="92">
        <f t="shared" si="2"/>
        <v>0</v>
      </c>
      <c r="Q36" s="93">
        <f t="shared" si="3"/>
        <v>0</v>
      </c>
      <c r="R36" s="157"/>
      <c r="S36" s="58"/>
    </row>
    <row r="37" spans="1:19" ht="25.5" customHeight="1" hidden="1" thickBot="1">
      <c r="A37" s="30"/>
      <c r="B37" s="31"/>
      <c r="C37" s="50"/>
      <c r="D37" s="30"/>
      <c r="E37" s="31"/>
      <c r="F37" s="31"/>
      <c r="G37" s="31"/>
      <c r="H37" s="50"/>
      <c r="I37" s="30"/>
      <c r="J37" s="108"/>
      <c r="K37" s="190"/>
      <c r="L37" s="88"/>
      <c r="M37" s="88"/>
      <c r="N37" s="88"/>
      <c r="O37" s="89"/>
      <c r="P37" s="94">
        <f t="shared" si="2"/>
        <v>0</v>
      </c>
      <c r="Q37" s="95">
        <f t="shared" si="3"/>
        <v>0</v>
      </c>
      <c r="R37" s="158"/>
      <c r="S37" s="58"/>
    </row>
    <row r="38" spans="1:19" s="8" customFormat="1" ht="15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7"/>
      <c r="Q38" s="7"/>
      <c r="R38" s="7"/>
      <c r="S38" s="7"/>
    </row>
  </sheetData>
  <sheetProtection/>
  <mergeCells count="2">
    <mergeCell ref="A1:R1"/>
    <mergeCell ref="A13:R13"/>
  </mergeCells>
  <printOptions horizontalCentered="1" verticalCentered="1"/>
  <pageMargins left="0.07874015748031496" right="0.07874015748031496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8"/>
  <sheetViews>
    <sheetView workbookViewId="0" topLeftCell="A1">
      <selection activeCell="E9" sqref="E9"/>
    </sheetView>
  </sheetViews>
  <sheetFormatPr defaultColWidth="9.140625" defaultRowHeight="12.75"/>
  <cols>
    <col min="1" max="1" width="8.421875" style="1" customWidth="1"/>
    <col min="2" max="2" width="9.7109375" style="1" customWidth="1"/>
    <col min="3" max="3" width="4.140625" style="1" customWidth="1"/>
    <col min="4" max="4" width="12.421875" style="1" customWidth="1"/>
    <col min="5" max="5" width="8.28125" style="1" customWidth="1"/>
    <col min="6" max="6" width="8.421875" style="1" customWidth="1"/>
    <col min="7" max="7" width="8.57421875" style="1" customWidth="1"/>
    <col min="8" max="8" width="8.140625" style="1" customWidth="1"/>
    <col min="9" max="9" width="9.140625" style="1" customWidth="1"/>
    <col min="10" max="10" width="8.421875" style="1" customWidth="1"/>
    <col min="11" max="15" width="4.00390625" style="1" customWidth="1"/>
    <col min="16" max="16" width="10.28125" style="2" customWidth="1"/>
    <col min="17" max="17" width="9.57421875" style="2" customWidth="1"/>
    <col min="18" max="18" width="9.7109375" style="2" customWidth="1"/>
    <col min="19" max="19" width="10.8515625" style="2" customWidth="1"/>
    <col min="20" max="16384" width="9.140625" style="1" customWidth="1"/>
  </cols>
  <sheetData>
    <row r="1" spans="1:21" ht="38.25" customHeight="1" thickBot="1">
      <c r="A1" s="208" t="s">
        <v>126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4"/>
      <c r="S1" s="65"/>
      <c r="T1" s="65"/>
      <c r="U1" s="8"/>
    </row>
    <row r="2" spans="1:19" ht="51" customHeight="1" thickBot="1">
      <c r="A2" s="118" t="s">
        <v>0</v>
      </c>
      <c r="B2" s="129" t="s">
        <v>1</v>
      </c>
      <c r="C2" s="130" t="s">
        <v>2</v>
      </c>
      <c r="D2" s="121" t="s">
        <v>3</v>
      </c>
      <c r="E2" s="131" t="s">
        <v>4</v>
      </c>
      <c r="F2" s="131" t="s">
        <v>5</v>
      </c>
      <c r="G2" s="131" t="s">
        <v>6</v>
      </c>
      <c r="H2" s="141" t="s">
        <v>7</v>
      </c>
      <c r="I2" s="121" t="s">
        <v>8</v>
      </c>
      <c r="J2" s="122" t="s">
        <v>9</v>
      </c>
      <c r="K2" s="160" t="s">
        <v>10</v>
      </c>
      <c r="L2" s="160" t="s">
        <v>11</v>
      </c>
      <c r="M2" s="160" t="s">
        <v>12</v>
      </c>
      <c r="N2" s="160" t="s">
        <v>13</v>
      </c>
      <c r="O2" s="132"/>
      <c r="P2" s="133" t="s">
        <v>15</v>
      </c>
      <c r="Q2" s="134" t="s">
        <v>32</v>
      </c>
      <c r="R2" s="102" t="s">
        <v>16</v>
      </c>
      <c r="S2" s="56"/>
    </row>
    <row r="3" spans="1:19" ht="25.5" customHeight="1">
      <c r="A3" s="22" t="s">
        <v>49</v>
      </c>
      <c r="B3" s="23" t="s">
        <v>50</v>
      </c>
      <c r="C3" s="59">
        <v>3</v>
      </c>
      <c r="D3" s="43" t="s">
        <v>23</v>
      </c>
      <c r="E3" s="42" t="s">
        <v>100</v>
      </c>
      <c r="F3" s="42" t="s">
        <v>101</v>
      </c>
      <c r="G3" s="42" t="s">
        <v>18</v>
      </c>
      <c r="H3" s="48" t="s">
        <v>19</v>
      </c>
      <c r="I3" s="43" t="s">
        <v>102</v>
      </c>
      <c r="J3" s="44" t="s">
        <v>50</v>
      </c>
      <c r="K3" s="75"/>
      <c r="L3" s="76"/>
      <c r="M3" s="76"/>
      <c r="N3" s="76"/>
      <c r="O3" s="77"/>
      <c r="P3" s="96">
        <f aca="true" t="shared" si="0" ref="P3:P11">SUM(K3:N3)</f>
        <v>0</v>
      </c>
      <c r="Q3" s="97">
        <f aca="true" t="shared" si="1" ref="Q3:Q11">P3*100/200/100</f>
        <v>0</v>
      </c>
      <c r="R3" s="154"/>
      <c r="S3" s="58"/>
    </row>
    <row r="4" spans="1:19" ht="25.5" customHeight="1">
      <c r="A4" s="25" t="s">
        <v>51</v>
      </c>
      <c r="B4" s="3" t="s">
        <v>22</v>
      </c>
      <c r="C4" s="4">
        <v>3</v>
      </c>
      <c r="D4" s="28" t="s">
        <v>23</v>
      </c>
      <c r="E4" s="16" t="s">
        <v>18</v>
      </c>
      <c r="F4" s="16" t="s">
        <v>19</v>
      </c>
      <c r="G4" s="16"/>
      <c r="H4" s="18"/>
      <c r="I4" s="28" t="s">
        <v>18</v>
      </c>
      <c r="J4" s="29" t="s">
        <v>19</v>
      </c>
      <c r="K4" s="78"/>
      <c r="L4" s="79"/>
      <c r="M4" s="79"/>
      <c r="N4" s="79"/>
      <c r="O4" s="80"/>
      <c r="P4" s="98">
        <f t="shared" si="0"/>
        <v>0</v>
      </c>
      <c r="Q4" s="99">
        <f t="shared" si="1"/>
        <v>0</v>
      </c>
      <c r="R4" s="155"/>
      <c r="S4" s="58"/>
    </row>
    <row r="5" spans="1:19" ht="25.5" customHeight="1">
      <c r="A5" s="25" t="s">
        <v>52</v>
      </c>
      <c r="B5" s="3" t="s">
        <v>53</v>
      </c>
      <c r="C5" s="4">
        <v>3</v>
      </c>
      <c r="D5" s="28" t="s">
        <v>54</v>
      </c>
      <c r="E5" s="16" t="s">
        <v>103</v>
      </c>
      <c r="F5" s="16" t="s">
        <v>104</v>
      </c>
      <c r="G5" s="16"/>
      <c r="H5" s="18"/>
      <c r="I5" s="28" t="s">
        <v>105</v>
      </c>
      <c r="J5" s="29" t="s">
        <v>106</v>
      </c>
      <c r="K5" s="78"/>
      <c r="L5" s="79"/>
      <c r="M5" s="79"/>
      <c r="N5" s="79"/>
      <c r="O5" s="80"/>
      <c r="P5" s="98">
        <f t="shared" si="0"/>
        <v>0</v>
      </c>
      <c r="Q5" s="99">
        <f t="shared" si="1"/>
        <v>0</v>
      </c>
      <c r="R5" s="155"/>
      <c r="S5" s="58"/>
    </row>
    <row r="6" spans="1:19" ht="25.5" customHeight="1">
      <c r="A6" s="25" t="s">
        <v>55</v>
      </c>
      <c r="B6" s="3" t="s">
        <v>56</v>
      </c>
      <c r="C6" s="4">
        <v>3</v>
      </c>
      <c r="D6" s="28" t="s">
        <v>57</v>
      </c>
      <c r="E6" s="16" t="s">
        <v>100</v>
      </c>
      <c r="F6" s="16" t="s">
        <v>101</v>
      </c>
      <c r="G6" s="16"/>
      <c r="H6" s="18"/>
      <c r="I6" s="28" t="s">
        <v>107</v>
      </c>
      <c r="J6" s="29" t="s">
        <v>58</v>
      </c>
      <c r="K6" s="78"/>
      <c r="L6" s="79"/>
      <c r="M6" s="79"/>
      <c r="N6" s="79"/>
      <c r="O6" s="80"/>
      <c r="P6" s="98">
        <f t="shared" si="0"/>
        <v>0</v>
      </c>
      <c r="Q6" s="99">
        <f t="shared" si="1"/>
        <v>0</v>
      </c>
      <c r="R6" s="155"/>
      <c r="S6" s="58"/>
    </row>
    <row r="7" spans="1:19" ht="25.5" customHeight="1">
      <c r="A7" s="25" t="s">
        <v>29</v>
      </c>
      <c r="B7" s="3" t="s">
        <v>58</v>
      </c>
      <c r="C7" s="4">
        <v>3</v>
      </c>
      <c r="D7" s="28" t="s">
        <v>59</v>
      </c>
      <c r="E7" s="16" t="s">
        <v>100</v>
      </c>
      <c r="F7" s="16" t="s">
        <v>101</v>
      </c>
      <c r="G7" s="16" t="s">
        <v>103</v>
      </c>
      <c r="H7" s="18" t="s">
        <v>104</v>
      </c>
      <c r="I7" s="28" t="s">
        <v>107</v>
      </c>
      <c r="J7" s="29" t="s">
        <v>58</v>
      </c>
      <c r="K7" s="78"/>
      <c r="L7" s="79"/>
      <c r="M7" s="79"/>
      <c r="N7" s="79"/>
      <c r="O7" s="80"/>
      <c r="P7" s="98">
        <f t="shared" si="0"/>
        <v>0</v>
      </c>
      <c r="Q7" s="99">
        <f t="shared" si="1"/>
        <v>0</v>
      </c>
      <c r="R7" s="155"/>
      <c r="S7" s="58"/>
    </row>
    <row r="8" spans="1:19" ht="25.5" customHeight="1">
      <c r="A8" s="25" t="s">
        <v>60</v>
      </c>
      <c r="B8" s="3" t="s">
        <v>61</v>
      </c>
      <c r="C8" s="4">
        <v>3</v>
      </c>
      <c r="D8" s="28" t="s">
        <v>62</v>
      </c>
      <c r="E8" s="16" t="s">
        <v>100</v>
      </c>
      <c r="F8" s="16" t="s">
        <v>101</v>
      </c>
      <c r="G8" s="16"/>
      <c r="H8" s="18"/>
      <c r="I8" s="28" t="s">
        <v>108</v>
      </c>
      <c r="J8" s="29" t="s">
        <v>109</v>
      </c>
      <c r="K8" s="78"/>
      <c r="L8" s="79"/>
      <c r="M8" s="79"/>
      <c r="N8" s="79"/>
      <c r="O8" s="80"/>
      <c r="P8" s="98">
        <f t="shared" si="0"/>
        <v>0</v>
      </c>
      <c r="Q8" s="99">
        <f t="shared" si="1"/>
        <v>0</v>
      </c>
      <c r="R8" s="155"/>
      <c r="S8" s="58"/>
    </row>
    <row r="9" spans="1:19" ht="25.5" customHeight="1">
      <c r="A9" s="25"/>
      <c r="B9" s="3"/>
      <c r="C9" s="4"/>
      <c r="D9" s="28"/>
      <c r="E9" s="16"/>
      <c r="F9" s="16"/>
      <c r="G9" s="16"/>
      <c r="H9" s="18"/>
      <c r="I9" s="28"/>
      <c r="J9" s="29"/>
      <c r="K9" s="78"/>
      <c r="L9" s="79"/>
      <c r="M9" s="79"/>
      <c r="N9" s="79"/>
      <c r="O9" s="80"/>
      <c r="P9" s="98">
        <f t="shared" si="0"/>
        <v>0</v>
      </c>
      <c r="Q9" s="99">
        <f t="shared" si="1"/>
        <v>0</v>
      </c>
      <c r="R9" s="155"/>
      <c r="S9" s="58"/>
    </row>
    <row r="10" spans="1:19" ht="25.5" customHeight="1">
      <c r="A10" s="27"/>
      <c r="B10" s="15"/>
      <c r="C10" s="17"/>
      <c r="D10" s="28"/>
      <c r="E10" s="16"/>
      <c r="F10" s="16"/>
      <c r="G10" s="16"/>
      <c r="H10" s="18"/>
      <c r="I10" s="28"/>
      <c r="J10" s="29"/>
      <c r="K10" s="81"/>
      <c r="L10" s="82"/>
      <c r="M10" s="82"/>
      <c r="N10" s="82"/>
      <c r="O10" s="83"/>
      <c r="P10" s="98">
        <f t="shared" si="0"/>
        <v>0</v>
      </c>
      <c r="Q10" s="99">
        <f t="shared" si="1"/>
        <v>0</v>
      </c>
      <c r="R10" s="155"/>
      <c r="S10" s="58"/>
    </row>
    <row r="11" spans="1:19" ht="25.5" customHeight="1" thickBot="1">
      <c r="A11" s="135"/>
      <c r="B11" s="136"/>
      <c r="C11" s="137"/>
      <c r="D11" s="30"/>
      <c r="E11" s="31"/>
      <c r="F11" s="31"/>
      <c r="G11" s="31"/>
      <c r="H11" s="50"/>
      <c r="I11" s="30"/>
      <c r="J11" s="108"/>
      <c r="K11" s="138"/>
      <c r="L11" s="139"/>
      <c r="M11" s="139"/>
      <c r="N11" s="139"/>
      <c r="O11" s="140"/>
      <c r="P11" s="100">
        <f t="shared" si="0"/>
        <v>0</v>
      </c>
      <c r="Q11" s="101">
        <f t="shared" si="1"/>
        <v>0</v>
      </c>
      <c r="R11" s="169"/>
      <c r="S11" s="58"/>
    </row>
    <row r="12" spans="1:19" s="11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5"/>
      <c r="L12" s="5"/>
      <c r="M12" s="5"/>
      <c r="N12" s="5"/>
      <c r="O12" s="5"/>
      <c r="P12" s="7"/>
      <c r="Q12" s="7"/>
      <c r="R12" s="7"/>
      <c r="S12" s="7"/>
    </row>
    <row r="13" spans="1:20" s="8" customFormat="1" ht="39.75" customHeight="1" thickBot="1">
      <c r="A13" s="208" t="s">
        <v>133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4"/>
      <c r="S13" s="64"/>
      <c r="T13" s="64"/>
    </row>
    <row r="14" spans="1:19" ht="51" customHeight="1" thickBot="1">
      <c r="A14" s="118" t="s">
        <v>0</v>
      </c>
      <c r="B14" s="129" t="s">
        <v>1</v>
      </c>
      <c r="C14" s="161" t="s">
        <v>2</v>
      </c>
      <c r="D14" s="162" t="s">
        <v>3</v>
      </c>
      <c r="E14" s="129" t="s">
        <v>4</v>
      </c>
      <c r="F14" s="129" t="s">
        <v>5</v>
      </c>
      <c r="G14" s="129" t="s">
        <v>6</v>
      </c>
      <c r="H14" s="130" t="s">
        <v>7</v>
      </c>
      <c r="I14" s="118" t="s">
        <v>8</v>
      </c>
      <c r="J14" s="119" t="s">
        <v>9</v>
      </c>
      <c r="K14" s="160" t="s">
        <v>10</v>
      </c>
      <c r="L14" s="160" t="s">
        <v>11</v>
      </c>
      <c r="M14" s="160" t="s">
        <v>12</v>
      </c>
      <c r="N14" s="160" t="s">
        <v>13</v>
      </c>
      <c r="O14" s="160" t="s">
        <v>14</v>
      </c>
      <c r="P14" s="153" t="s">
        <v>15</v>
      </c>
      <c r="Q14" s="102" t="s">
        <v>32</v>
      </c>
      <c r="R14" s="102" t="s">
        <v>16</v>
      </c>
      <c r="S14" s="56"/>
    </row>
    <row r="15" spans="1:19" ht="25.5" customHeight="1">
      <c r="A15" s="43" t="s">
        <v>63</v>
      </c>
      <c r="B15" s="42" t="s">
        <v>64</v>
      </c>
      <c r="C15" s="48">
        <v>4</v>
      </c>
      <c r="D15" s="43" t="s">
        <v>20</v>
      </c>
      <c r="E15" s="42" t="s">
        <v>18</v>
      </c>
      <c r="F15" s="42" t="s">
        <v>19</v>
      </c>
      <c r="G15" s="42" t="s">
        <v>111</v>
      </c>
      <c r="H15" s="48" t="s">
        <v>112</v>
      </c>
      <c r="I15" s="43" t="s">
        <v>113</v>
      </c>
      <c r="J15" s="44" t="s">
        <v>114</v>
      </c>
      <c r="K15" s="116"/>
      <c r="L15" s="84"/>
      <c r="M15" s="84"/>
      <c r="N15" s="84"/>
      <c r="O15" s="85"/>
      <c r="P15" s="90">
        <f>SUM(K15:O15)</f>
        <v>0</v>
      </c>
      <c r="Q15" s="91">
        <f>P15*100/300/100</f>
        <v>0</v>
      </c>
      <c r="R15" s="156"/>
      <c r="S15" s="58"/>
    </row>
    <row r="16" spans="1:19" ht="25.5" customHeight="1">
      <c r="A16" s="28" t="s">
        <v>27</v>
      </c>
      <c r="B16" s="16" t="s">
        <v>65</v>
      </c>
      <c r="C16" s="18">
        <v>4</v>
      </c>
      <c r="D16" s="28" t="s">
        <v>66</v>
      </c>
      <c r="E16" s="16" t="s">
        <v>115</v>
      </c>
      <c r="F16" s="16" t="s">
        <v>116</v>
      </c>
      <c r="G16" s="16" t="s">
        <v>103</v>
      </c>
      <c r="H16" s="18" t="s">
        <v>104</v>
      </c>
      <c r="I16" s="28" t="s">
        <v>117</v>
      </c>
      <c r="J16" s="29" t="s">
        <v>65</v>
      </c>
      <c r="K16" s="117"/>
      <c r="L16" s="86"/>
      <c r="M16" s="86"/>
      <c r="N16" s="86"/>
      <c r="O16" s="87"/>
      <c r="P16" s="92">
        <f aca="true" t="shared" si="2" ref="P16:P37">SUM(K16:O16)</f>
        <v>0</v>
      </c>
      <c r="Q16" s="93">
        <f aca="true" t="shared" si="3" ref="Q16:Q37">P16*100/300/100</f>
        <v>0</v>
      </c>
      <c r="R16" s="157"/>
      <c r="S16" s="58"/>
    </row>
    <row r="17" spans="1:19" ht="25.5" customHeight="1">
      <c r="A17" s="28" t="s">
        <v>67</v>
      </c>
      <c r="B17" s="16" t="s">
        <v>68</v>
      </c>
      <c r="C17" s="18">
        <v>4</v>
      </c>
      <c r="D17" s="28" t="s">
        <v>69</v>
      </c>
      <c r="E17" s="16" t="s">
        <v>111</v>
      </c>
      <c r="F17" s="16" t="s">
        <v>112</v>
      </c>
      <c r="G17" s="16" t="s">
        <v>103</v>
      </c>
      <c r="H17" s="18" t="s">
        <v>104</v>
      </c>
      <c r="I17" s="28" t="s">
        <v>118</v>
      </c>
      <c r="J17" s="29" t="s">
        <v>68</v>
      </c>
      <c r="K17" s="117"/>
      <c r="L17" s="86"/>
      <c r="M17" s="86"/>
      <c r="N17" s="86"/>
      <c r="O17" s="87"/>
      <c r="P17" s="92">
        <f t="shared" si="2"/>
        <v>0</v>
      </c>
      <c r="Q17" s="93">
        <f t="shared" si="3"/>
        <v>0</v>
      </c>
      <c r="R17" s="157"/>
      <c r="S17" s="58"/>
    </row>
    <row r="18" spans="1:19" ht="25.5" customHeight="1">
      <c r="A18" s="28" t="s">
        <v>70</v>
      </c>
      <c r="B18" s="16" t="s">
        <v>71</v>
      </c>
      <c r="C18" s="18">
        <v>4</v>
      </c>
      <c r="D18" s="28" t="s">
        <v>72</v>
      </c>
      <c r="E18" s="16" t="s">
        <v>111</v>
      </c>
      <c r="F18" s="16" t="s">
        <v>112</v>
      </c>
      <c r="G18" s="16" t="s">
        <v>103</v>
      </c>
      <c r="H18" s="18" t="s">
        <v>104</v>
      </c>
      <c r="I18" s="28" t="s">
        <v>111</v>
      </c>
      <c r="J18" s="29" t="s">
        <v>112</v>
      </c>
      <c r="K18" s="117"/>
      <c r="L18" s="86"/>
      <c r="M18" s="86"/>
      <c r="N18" s="86"/>
      <c r="O18" s="87"/>
      <c r="P18" s="92">
        <f t="shared" si="2"/>
        <v>0</v>
      </c>
      <c r="Q18" s="93">
        <f t="shared" si="3"/>
        <v>0</v>
      </c>
      <c r="R18" s="157"/>
      <c r="S18" s="58"/>
    </row>
    <row r="19" spans="1:19" ht="25.5" customHeight="1">
      <c r="A19" s="28" t="s">
        <v>73</v>
      </c>
      <c r="B19" s="16" t="s">
        <v>58</v>
      </c>
      <c r="C19" s="18">
        <v>4</v>
      </c>
      <c r="D19" s="28" t="s">
        <v>57</v>
      </c>
      <c r="E19" s="16" t="s">
        <v>100</v>
      </c>
      <c r="F19" s="16" t="s">
        <v>101</v>
      </c>
      <c r="G19" s="16" t="s">
        <v>103</v>
      </c>
      <c r="H19" s="18" t="s">
        <v>104</v>
      </c>
      <c r="I19" s="28" t="s">
        <v>107</v>
      </c>
      <c r="J19" s="29" t="s">
        <v>58</v>
      </c>
      <c r="K19" s="117"/>
      <c r="L19" s="86"/>
      <c r="M19" s="86"/>
      <c r="N19" s="86"/>
      <c r="O19" s="87"/>
      <c r="P19" s="92">
        <f t="shared" si="2"/>
        <v>0</v>
      </c>
      <c r="Q19" s="93">
        <f t="shared" si="3"/>
        <v>0</v>
      </c>
      <c r="R19" s="157"/>
      <c r="S19" s="58"/>
    </row>
    <row r="20" spans="1:19" ht="25.5" customHeight="1">
      <c r="A20" s="28" t="s">
        <v>21</v>
      </c>
      <c r="B20" s="16" t="s">
        <v>74</v>
      </c>
      <c r="C20" s="18">
        <v>4</v>
      </c>
      <c r="D20" s="28" t="s">
        <v>28</v>
      </c>
      <c r="E20" s="16" t="s">
        <v>25</v>
      </c>
      <c r="F20" s="16" t="s">
        <v>26</v>
      </c>
      <c r="G20" s="16"/>
      <c r="H20" s="18"/>
      <c r="I20" s="28" t="s">
        <v>25</v>
      </c>
      <c r="J20" s="29" t="s">
        <v>26</v>
      </c>
      <c r="K20" s="117"/>
      <c r="L20" s="86"/>
      <c r="M20" s="86"/>
      <c r="N20" s="86"/>
      <c r="O20" s="87"/>
      <c r="P20" s="92">
        <f t="shared" si="2"/>
        <v>0</v>
      </c>
      <c r="Q20" s="93">
        <f t="shared" si="3"/>
        <v>0</v>
      </c>
      <c r="R20" s="157"/>
      <c r="S20" s="58"/>
    </row>
    <row r="21" spans="1:19" ht="25.5" customHeight="1">
      <c r="A21" s="28" t="s">
        <v>75</v>
      </c>
      <c r="B21" s="16" t="s">
        <v>76</v>
      </c>
      <c r="C21" s="18">
        <v>4</v>
      </c>
      <c r="D21" s="28" t="s">
        <v>28</v>
      </c>
      <c r="E21" s="16" t="s">
        <v>25</v>
      </c>
      <c r="F21" s="16" t="s">
        <v>26</v>
      </c>
      <c r="G21" s="16"/>
      <c r="H21" s="18"/>
      <c r="I21" s="28" t="s">
        <v>25</v>
      </c>
      <c r="J21" s="29" t="s">
        <v>26</v>
      </c>
      <c r="K21" s="117"/>
      <c r="L21" s="86"/>
      <c r="M21" s="86"/>
      <c r="N21" s="86"/>
      <c r="O21" s="87"/>
      <c r="P21" s="92">
        <f t="shared" si="2"/>
        <v>0</v>
      </c>
      <c r="Q21" s="93">
        <f t="shared" si="3"/>
        <v>0</v>
      </c>
      <c r="R21" s="157"/>
      <c r="S21" s="58"/>
    </row>
    <row r="22" spans="1:19" ht="25.5" customHeight="1">
      <c r="A22" s="28" t="s">
        <v>77</v>
      </c>
      <c r="B22" s="16" t="s">
        <v>78</v>
      </c>
      <c r="C22" s="18">
        <v>4</v>
      </c>
      <c r="D22" s="28" t="s">
        <v>79</v>
      </c>
      <c r="E22" s="16" t="s">
        <v>103</v>
      </c>
      <c r="F22" s="16" t="s">
        <v>104</v>
      </c>
      <c r="G22" s="16" t="s">
        <v>117</v>
      </c>
      <c r="H22" s="18" t="s">
        <v>119</v>
      </c>
      <c r="I22" s="28" t="s">
        <v>103</v>
      </c>
      <c r="J22" s="29" t="s">
        <v>104</v>
      </c>
      <c r="K22" s="117"/>
      <c r="L22" s="86"/>
      <c r="M22" s="86"/>
      <c r="N22" s="86"/>
      <c r="O22" s="87"/>
      <c r="P22" s="92">
        <f t="shared" si="2"/>
        <v>0</v>
      </c>
      <c r="Q22" s="93">
        <f t="shared" si="3"/>
        <v>0</v>
      </c>
      <c r="R22" s="157"/>
      <c r="S22" s="58"/>
    </row>
    <row r="23" spans="1:19" ht="25.5" customHeight="1">
      <c r="A23" s="28" t="s">
        <v>80</v>
      </c>
      <c r="B23" s="16" t="s">
        <v>81</v>
      </c>
      <c r="C23" s="18">
        <v>4</v>
      </c>
      <c r="D23" s="28" t="s">
        <v>28</v>
      </c>
      <c r="E23" s="16" t="s">
        <v>25</v>
      </c>
      <c r="F23" s="16" t="s">
        <v>26</v>
      </c>
      <c r="G23" s="16"/>
      <c r="H23" s="18"/>
      <c r="I23" s="28" t="s">
        <v>25</v>
      </c>
      <c r="J23" s="29" t="s">
        <v>26</v>
      </c>
      <c r="K23" s="117"/>
      <c r="L23" s="86"/>
      <c r="M23" s="86"/>
      <c r="N23" s="86"/>
      <c r="O23" s="87"/>
      <c r="P23" s="92">
        <f t="shared" si="2"/>
        <v>0</v>
      </c>
      <c r="Q23" s="93">
        <f t="shared" si="3"/>
        <v>0</v>
      </c>
      <c r="R23" s="157"/>
      <c r="S23" s="58"/>
    </row>
    <row r="24" spans="1:19" ht="25.5" customHeight="1">
      <c r="A24" s="28" t="s">
        <v>24</v>
      </c>
      <c r="B24" s="16" t="s">
        <v>82</v>
      </c>
      <c r="C24" s="18">
        <v>4</v>
      </c>
      <c r="D24" s="28" t="s">
        <v>83</v>
      </c>
      <c r="E24" s="16" t="s">
        <v>103</v>
      </c>
      <c r="F24" s="16" t="s">
        <v>104</v>
      </c>
      <c r="G24" s="16" t="s">
        <v>117</v>
      </c>
      <c r="H24" s="18" t="s">
        <v>119</v>
      </c>
      <c r="I24" s="28" t="s">
        <v>103</v>
      </c>
      <c r="J24" s="29" t="s">
        <v>104</v>
      </c>
      <c r="K24" s="117"/>
      <c r="L24" s="86"/>
      <c r="M24" s="86"/>
      <c r="N24" s="86"/>
      <c r="O24" s="87"/>
      <c r="P24" s="92">
        <f t="shared" si="2"/>
        <v>0</v>
      </c>
      <c r="Q24" s="93">
        <f t="shared" si="3"/>
        <v>0</v>
      </c>
      <c r="R24" s="157"/>
      <c r="S24" s="58"/>
    </row>
    <row r="25" spans="1:19" ht="25.5" customHeight="1">
      <c r="A25" s="28" t="s">
        <v>84</v>
      </c>
      <c r="B25" s="16" t="s">
        <v>85</v>
      </c>
      <c r="C25" s="18">
        <v>4</v>
      </c>
      <c r="D25" s="28" t="s">
        <v>28</v>
      </c>
      <c r="E25" s="16" t="s">
        <v>25</v>
      </c>
      <c r="F25" s="16" t="s">
        <v>26</v>
      </c>
      <c r="G25" s="16"/>
      <c r="H25" s="18"/>
      <c r="I25" s="28" t="s">
        <v>25</v>
      </c>
      <c r="J25" s="29" t="s">
        <v>26</v>
      </c>
      <c r="K25" s="117"/>
      <c r="L25" s="86"/>
      <c r="M25" s="86"/>
      <c r="N25" s="86"/>
      <c r="O25" s="87"/>
      <c r="P25" s="92">
        <f t="shared" si="2"/>
        <v>0</v>
      </c>
      <c r="Q25" s="93">
        <f t="shared" si="3"/>
        <v>0</v>
      </c>
      <c r="R25" s="157"/>
      <c r="S25" s="58"/>
    </row>
    <row r="26" spans="1:19" ht="25.5" customHeight="1">
      <c r="A26" s="28" t="s">
        <v>86</v>
      </c>
      <c r="B26" s="16" t="s">
        <v>87</v>
      </c>
      <c r="C26" s="18">
        <v>4</v>
      </c>
      <c r="D26" s="28" t="s">
        <v>28</v>
      </c>
      <c r="E26" s="16" t="s">
        <v>25</v>
      </c>
      <c r="F26" s="16" t="s">
        <v>26</v>
      </c>
      <c r="G26" s="16"/>
      <c r="H26" s="18"/>
      <c r="I26" s="28" t="s">
        <v>25</v>
      </c>
      <c r="J26" s="29" t="s">
        <v>26</v>
      </c>
      <c r="K26" s="117"/>
      <c r="L26" s="86"/>
      <c r="M26" s="86"/>
      <c r="N26" s="86"/>
      <c r="O26" s="87"/>
      <c r="P26" s="92">
        <f t="shared" si="2"/>
        <v>0</v>
      </c>
      <c r="Q26" s="93">
        <f t="shared" si="3"/>
        <v>0</v>
      </c>
      <c r="R26" s="157"/>
      <c r="S26" s="58"/>
    </row>
    <row r="27" spans="1:19" ht="25.5" customHeight="1">
      <c r="A27" s="28" t="s">
        <v>63</v>
      </c>
      <c r="B27" s="16" t="s">
        <v>88</v>
      </c>
      <c r="C27" s="18">
        <v>4</v>
      </c>
      <c r="D27" s="28" t="s">
        <v>79</v>
      </c>
      <c r="E27" s="16" t="s">
        <v>103</v>
      </c>
      <c r="F27" s="16" t="s">
        <v>104</v>
      </c>
      <c r="G27" s="16" t="s">
        <v>117</v>
      </c>
      <c r="H27" s="18" t="s">
        <v>119</v>
      </c>
      <c r="I27" s="28" t="s">
        <v>103</v>
      </c>
      <c r="J27" s="29" t="s">
        <v>104</v>
      </c>
      <c r="K27" s="117"/>
      <c r="L27" s="86"/>
      <c r="M27" s="86"/>
      <c r="N27" s="86"/>
      <c r="O27" s="87"/>
      <c r="P27" s="92">
        <f t="shared" si="2"/>
        <v>0</v>
      </c>
      <c r="Q27" s="93">
        <f t="shared" si="3"/>
        <v>0</v>
      </c>
      <c r="R27" s="157"/>
      <c r="S27" s="58"/>
    </row>
    <row r="28" spans="1:19" ht="25.5" customHeight="1">
      <c r="A28" s="28" t="s">
        <v>17</v>
      </c>
      <c r="B28" s="16" t="s">
        <v>89</v>
      </c>
      <c r="C28" s="18">
        <v>4</v>
      </c>
      <c r="D28" s="28" t="s">
        <v>90</v>
      </c>
      <c r="E28" s="16" t="s">
        <v>111</v>
      </c>
      <c r="F28" s="16" t="s">
        <v>112</v>
      </c>
      <c r="G28" s="16"/>
      <c r="H28" s="18"/>
      <c r="I28" s="28" t="s">
        <v>111</v>
      </c>
      <c r="J28" s="29" t="s">
        <v>112</v>
      </c>
      <c r="K28" s="117"/>
      <c r="L28" s="86"/>
      <c r="M28" s="86"/>
      <c r="N28" s="86"/>
      <c r="O28" s="87"/>
      <c r="P28" s="92">
        <f t="shared" si="2"/>
        <v>0</v>
      </c>
      <c r="Q28" s="93">
        <f t="shared" si="3"/>
        <v>0</v>
      </c>
      <c r="R28" s="157"/>
      <c r="S28" s="58"/>
    </row>
    <row r="29" spans="1:19" ht="25.5" customHeight="1">
      <c r="A29" s="28" t="s">
        <v>91</v>
      </c>
      <c r="B29" s="16" t="s">
        <v>92</v>
      </c>
      <c r="C29" s="18">
        <v>4</v>
      </c>
      <c r="D29" s="28" t="s">
        <v>28</v>
      </c>
      <c r="E29" s="16" t="s">
        <v>25</v>
      </c>
      <c r="F29" s="16" t="s">
        <v>26</v>
      </c>
      <c r="G29" s="16"/>
      <c r="H29" s="18"/>
      <c r="I29" s="28" t="s">
        <v>25</v>
      </c>
      <c r="J29" s="29" t="s">
        <v>26</v>
      </c>
      <c r="K29" s="117"/>
      <c r="L29" s="86"/>
      <c r="M29" s="86"/>
      <c r="N29" s="86"/>
      <c r="O29" s="87"/>
      <c r="P29" s="92">
        <f t="shared" si="2"/>
        <v>0</v>
      </c>
      <c r="Q29" s="93">
        <f t="shared" si="3"/>
        <v>0</v>
      </c>
      <c r="R29" s="157"/>
      <c r="S29" s="58"/>
    </row>
    <row r="30" spans="1:19" ht="25.5" customHeight="1">
      <c r="A30" s="28" t="s">
        <v>93</v>
      </c>
      <c r="B30" s="16" t="s">
        <v>94</v>
      </c>
      <c r="C30" s="18">
        <v>4</v>
      </c>
      <c r="D30" s="28" t="s">
        <v>90</v>
      </c>
      <c r="E30" s="16" t="s">
        <v>111</v>
      </c>
      <c r="F30" s="16" t="s">
        <v>112</v>
      </c>
      <c r="G30" s="16"/>
      <c r="H30" s="18"/>
      <c r="I30" s="28" t="s">
        <v>111</v>
      </c>
      <c r="J30" s="29" t="s">
        <v>112</v>
      </c>
      <c r="K30" s="117"/>
      <c r="L30" s="86"/>
      <c r="M30" s="86"/>
      <c r="N30" s="86"/>
      <c r="O30" s="87"/>
      <c r="P30" s="92">
        <f t="shared" si="2"/>
        <v>0</v>
      </c>
      <c r="Q30" s="93">
        <f t="shared" si="3"/>
        <v>0</v>
      </c>
      <c r="R30" s="157"/>
      <c r="S30" s="58"/>
    </row>
    <row r="31" spans="1:19" ht="25.5" customHeight="1">
      <c r="A31" s="28" t="s">
        <v>30</v>
      </c>
      <c r="B31" s="16" t="s">
        <v>95</v>
      </c>
      <c r="C31" s="18">
        <v>4</v>
      </c>
      <c r="D31" s="28" t="s">
        <v>28</v>
      </c>
      <c r="E31" s="16" t="s">
        <v>25</v>
      </c>
      <c r="F31" s="16" t="s">
        <v>26</v>
      </c>
      <c r="G31" s="16"/>
      <c r="H31" s="18"/>
      <c r="I31" s="28" t="s">
        <v>25</v>
      </c>
      <c r="J31" s="29" t="s">
        <v>26</v>
      </c>
      <c r="K31" s="117"/>
      <c r="L31" s="86"/>
      <c r="M31" s="86"/>
      <c r="N31" s="86"/>
      <c r="O31" s="87"/>
      <c r="P31" s="92">
        <f t="shared" si="2"/>
        <v>0</v>
      </c>
      <c r="Q31" s="93">
        <f t="shared" si="3"/>
        <v>0</v>
      </c>
      <c r="R31" s="157"/>
      <c r="S31" s="58"/>
    </row>
    <row r="32" spans="1:19" ht="25.5" customHeight="1">
      <c r="A32" s="28" t="s">
        <v>55</v>
      </c>
      <c r="B32" s="16" t="s">
        <v>96</v>
      </c>
      <c r="C32" s="18">
        <v>4</v>
      </c>
      <c r="D32" s="28" t="s">
        <v>28</v>
      </c>
      <c r="E32" s="16" t="s">
        <v>25</v>
      </c>
      <c r="F32" s="16" t="s">
        <v>26</v>
      </c>
      <c r="G32" s="16"/>
      <c r="H32" s="18"/>
      <c r="I32" s="28" t="s">
        <v>25</v>
      </c>
      <c r="J32" s="29" t="s">
        <v>26</v>
      </c>
      <c r="K32" s="117"/>
      <c r="L32" s="86"/>
      <c r="M32" s="86"/>
      <c r="N32" s="86"/>
      <c r="O32" s="87"/>
      <c r="P32" s="92">
        <f t="shared" si="2"/>
        <v>0</v>
      </c>
      <c r="Q32" s="93">
        <f t="shared" si="3"/>
        <v>0</v>
      </c>
      <c r="R32" s="157"/>
      <c r="S32" s="58"/>
    </row>
    <row r="33" spans="1:19" ht="25.5" customHeight="1">
      <c r="A33" s="28" t="s">
        <v>97</v>
      </c>
      <c r="B33" s="16" t="s">
        <v>98</v>
      </c>
      <c r="C33" s="18">
        <v>4</v>
      </c>
      <c r="D33" s="28" t="s">
        <v>72</v>
      </c>
      <c r="E33" s="16" t="s">
        <v>111</v>
      </c>
      <c r="F33" s="16" t="s">
        <v>112</v>
      </c>
      <c r="G33" s="16" t="s">
        <v>31</v>
      </c>
      <c r="H33" s="18" t="s">
        <v>120</v>
      </c>
      <c r="I33" s="28" t="s">
        <v>111</v>
      </c>
      <c r="J33" s="29" t="s">
        <v>112</v>
      </c>
      <c r="K33" s="117"/>
      <c r="L33" s="86"/>
      <c r="M33" s="86"/>
      <c r="N33" s="86"/>
      <c r="O33" s="87"/>
      <c r="P33" s="92">
        <f t="shared" si="2"/>
        <v>0</v>
      </c>
      <c r="Q33" s="93">
        <f t="shared" si="3"/>
        <v>0</v>
      </c>
      <c r="R33" s="157"/>
      <c r="S33" s="58"/>
    </row>
    <row r="34" spans="1:19" ht="25.5" customHeight="1">
      <c r="A34" s="28"/>
      <c r="B34" s="16"/>
      <c r="C34" s="18"/>
      <c r="D34" s="28"/>
      <c r="E34" s="16"/>
      <c r="F34" s="16"/>
      <c r="G34" s="16"/>
      <c r="H34" s="18"/>
      <c r="I34" s="28"/>
      <c r="J34" s="29"/>
      <c r="K34" s="117"/>
      <c r="L34" s="86"/>
      <c r="M34" s="86"/>
      <c r="N34" s="86"/>
      <c r="O34" s="87"/>
      <c r="P34" s="92">
        <f t="shared" si="2"/>
        <v>0</v>
      </c>
      <c r="Q34" s="93">
        <f t="shared" si="3"/>
        <v>0</v>
      </c>
      <c r="R34" s="157"/>
      <c r="S34" s="58"/>
    </row>
    <row r="35" spans="1:19" ht="25.5" customHeight="1">
      <c r="A35" s="28"/>
      <c r="B35" s="16"/>
      <c r="C35" s="18"/>
      <c r="D35" s="28"/>
      <c r="E35" s="16"/>
      <c r="F35" s="16"/>
      <c r="G35" s="16"/>
      <c r="H35" s="18"/>
      <c r="I35" s="28"/>
      <c r="J35" s="29"/>
      <c r="K35" s="117"/>
      <c r="L35" s="86"/>
      <c r="M35" s="86"/>
      <c r="N35" s="86"/>
      <c r="O35" s="87"/>
      <c r="P35" s="92">
        <f t="shared" si="2"/>
        <v>0</v>
      </c>
      <c r="Q35" s="93">
        <f t="shared" si="3"/>
        <v>0</v>
      </c>
      <c r="R35" s="157"/>
      <c r="S35" s="58"/>
    </row>
    <row r="36" spans="1:19" ht="25.5" customHeight="1">
      <c r="A36" s="28"/>
      <c r="B36" s="16"/>
      <c r="C36" s="18"/>
      <c r="D36" s="28"/>
      <c r="E36" s="16"/>
      <c r="F36" s="16"/>
      <c r="G36" s="16"/>
      <c r="H36" s="18"/>
      <c r="I36" s="28"/>
      <c r="J36" s="29"/>
      <c r="K36" s="117"/>
      <c r="L36" s="86"/>
      <c r="M36" s="86"/>
      <c r="N36" s="86"/>
      <c r="O36" s="87"/>
      <c r="P36" s="92">
        <f t="shared" si="2"/>
        <v>0</v>
      </c>
      <c r="Q36" s="93">
        <f t="shared" si="3"/>
        <v>0</v>
      </c>
      <c r="R36" s="157"/>
      <c r="S36" s="58"/>
    </row>
    <row r="37" spans="1:19" ht="25.5" customHeight="1" thickBot="1">
      <c r="A37" s="30"/>
      <c r="B37" s="31"/>
      <c r="C37" s="50"/>
      <c r="D37" s="30"/>
      <c r="E37" s="31"/>
      <c r="F37" s="31"/>
      <c r="G37" s="31"/>
      <c r="H37" s="50"/>
      <c r="I37" s="30"/>
      <c r="J37" s="108"/>
      <c r="K37" s="190"/>
      <c r="L37" s="88"/>
      <c r="M37" s="88"/>
      <c r="N37" s="88"/>
      <c r="O37" s="89"/>
      <c r="P37" s="94">
        <f t="shared" si="2"/>
        <v>0</v>
      </c>
      <c r="Q37" s="95">
        <f t="shared" si="3"/>
        <v>0</v>
      </c>
      <c r="R37" s="158"/>
      <c r="S37" s="58"/>
    </row>
    <row r="38" spans="1:19" s="8" customFormat="1" ht="15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7"/>
      <c r="Q38" s="7"/>
      <c r="R38" s="7"/>
      <c r="S38" s="7"/>
    </row>
  </sheetData>
  <sheetProtection/>
  <mergeCells count="2">
    <mergeCell ref="A1:R1"/>
    <mergeCell ref="A13:R1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9"/>
  <sheetViews>
    <sheetView workbookViewId="0" topLeftCell="A1">
      <selection activeCell="Q15" sqref="Q15"/>
    </sheetView>
  </sheetViews>
  <sheetFormatPr defaultColWidth="9.140625" defaultRowHeight="12.75"/>
  <cols>
    <col min="1" max="1" width="8.7109375" style="1" customWidth="1"/>
    <col min="2" max="2" width="9.7109375" style="1" customWidth="1"/>
    <col min="3" max="3" width="4.140625" style="1" customWidth="1"/>
    <col min="4" max="4" width="12.421875" style="1" customWidth="1"/>
    <col min="5" max="5" width="8.28125" style="1" customWidth="1"/>
    <col min="6" max="6" width="8.421875" style="1" customWidth="1"/>
    <col min="7" max="7" width="8.57421875" style="1" customWidth="1"/>
    <col min="8" max="8" width="8.140625" style="1" customWidth="1"/>
    <col min="9" max="9" width="9.140625" style="1" customWidth="1"/>
    <col min="10" max="10" width="8.28125" style="1" customWidth="1"/>
    <col min="11" max="15" width="4.00390625" style="1" customWidth="1"/>
    <col min="16" max="16" width="10.28125" style="2" customWidth="1"/>
    <col min="17" max="17" width="9.57421875" style="2" customWidth="1"/>
    <col min="18" max="18" width="10.140625" style="2" customWidth="1"/>
    <col min="19" max="19" width="10.8515625" style="2" customWidth="1"/>
    <col min="20" max="16384" width="9.140625" style="1" customWidth="1"/>
  </cols>
  <sheetData>
    <row r="1" spans="1:21" ht="38.25" customHeight="1" thickBot="1">
      <c r="A1" s="208" t="s">
        <v>127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4"/>
      <c r="S1" s="65"/>
      <c r="T1" s="65"/>
      <c r="U1" s="8"/>
    </row>
    <row r="2" spans="1:19" ht="51" customHeight="1" thickBot="1">
      <c r="A2" s="118" t="s">
        <v>0</v>
      </c>
      <c r="B2" s="129" t="s">
        <v>1</v>
      </c>
      <c r="C2" s="130" t="s">
        <v>2</v>
      </c>
      <c r="D2" s="121" t="s">
        <v>3</v>
      </c>
      <c r="E2" s="131" t="s">
        <v>4</v>
      </c>
      <c r="F2" s="131" t="s">
        <v>5</v>
      </c>
      <c r="G2" s="131" t="s">
        <v>6</v>
      </c>
      <c r="H2" s="141" t="s">
        <v>7</v>
      </c>
      <c r="I2" s="121" t="s">
        <v>8</v>
      </c>
      <c r="J2" s="122" t="s">
        <v>9</v>
      </c>
      <c r="K2" s="160" t="s">
        <v>10</v>
      </c>
      <c r="L2" s="160" t="s">
        <v>11</v>
      </c>
      <c r="M2" s="160" t="s">
        <v>12</v>
      </c>
      <c r="N2" s="160" t="s">
        <v>13</v>
      </c>
      <c r="O2" s="132"/>
      <c r="P2" s="133" t="s">
        <v>15</v>
      </c>
      <c r="Q2" s="134" t="s">
        <v>32</v>
      </c>
      <c r="R2" s="102" t="s">
        <v>16</v>
      </c>
      <c r="S2" s="56"/>
    </row>
    <row r="3" spans="1:19" ht="25.5" customHeight="1">
      <c r="A3" s="22" t="s">
        <v>49</v>
      </c>
      <c r="B3" s="23" t="s">
        <v>50</v>
      </c>
      <c r="C3" s="59">
        <v>3</v>
      </c>
      <c r="D3" s="43" t="s">
        <v>23</v>
      </c>
      <c r="E3" s="42" t="s">
        <v>100</v>
      </c>
      <c r="F3" s="42" t="s">
        <v>101</v>
      </c>
      <c r="G3" s="42" t="s">
        <v>18</v>
      </c>
      <c r="H3" s="48" t="s">
        <v>19</v>
      </c>
      <c r="I3" s="43" t="s">
        <v>102</v>
      </c>
      <c r="J3" s="44" t="s">
        <v>50</v>
      </c>
      <c r="K3" s="75"/>
      <c r="L3" s="76"/>
      <c r="M3" s="76"/>
      <c r="N3" s="76"/>
      <c r="O3" s="77"/>
      <c r="P3" s="96">
        <f aca="true" t="shared" si="0" ref="P3:P9">SUM(K3:N3)</f>
        <v>0</v>
      </c>
      <c r="Q3" s="97">
        <f aca="true" t="shared" si="1" ref="Q3:Q11">P3*100/200/100</f>
        <v>0</v>
      </c>
      <c r="R3" s="154"/>
      <c r="S3" s="58"/>
    </row>
    <row r="4" spans="1:19" ht="25.5" customHeight="1">
      <c r="A4" s="25" t="s">
        <v>51</v>
      </c>
      <c r="B4" s="3" t="s">
        <v>22</v>
      </c>
      <c r="C4" s="4">
        <v>3</v>
      </c>
      <c r="D4" s="28" t="s">
        <v>23</v>
      </c>
      <c r="E4" s="16" t="s">
        <v>18</v>
      </c>
      <c r="F4" s="16" t="s">
        <v>19</v>
      </c>
      <c r="G4" s="16"/>
      <c r="H4" s="18"/>
      <c r="I4" s="28" t="s">
        <v>18</v>
      </c>
      <c r="J4" s="29" t="s">
        <v>19</v>
      </c>
      <c r="K4" s="78"/>
      <c r="L4" s="79"/>
      <c r="M4" s="79"/>
      <c r="N4" s="79"/>
      <c r="O4" s="80"/>
      <c r="P4" s="98">
        <f t="shared" si="0"/>
        <v>0</v>
      </c>
      <c r="Q4" s="99">
        <f t="shared" si="1"/>
        <v>0</v>
      </c>
      <c r="R4" s="155"/>
      <c r="S4" s="58"/>
    </row>
    <row r="5" spans="1:19" ht="25.5" customHeight="1">
      <c r="A5" s="25" t="s">
        <v>52</v>
      </c>
      <c r="B5" s="3" t="s">
        <v>53</v>
      </c>
      <c r="C5" s="4">
        <v>3</v>
      </c>
      <c r="D5" s="28" t="s">
        <v>54</v>
      </c>
      <c r="E5" s="16" t="s">
        <v>103</v>
      </c>
      <c r="F5" s="16" t="s">
        <v>104</v>
      </c>
      <c r="G5" s="16"/>
      <c r="H5" s="18"/>
      <c r="I5" s="28" t="s">
        <v>105</v>
      </c>
      <c r="J5" s="29" t="s">
        <v>106</v>
      </c>
      <c r="K5" s="78"/>
      <c r="L5" s="79"/>
      <c r="M5" s="79"/>
      <c r="N5" s="79"/>
      <c r="O5" s="80"/>
      <c r="P5" s="98">
        <f t="shared" si="0"/>
        <v>0</v>
      </c>
      <c r="Q5" s="99">
        <f t="shared" si="1"/>
        <v>0</v>
      </c>
      <c r="R5" s="155"/>
      <c r="S5" s="58"/>
    </row>
    <row r="6" spans="1:19" ht="25.5" customHeight="1">
      <c r="A6" s="25" t="s">
        <v>55</v>
      </c>
      <c r="B6" s="3" t="s">
        <v>56</v>
      </c>
      <c r="C6" s="4">
        <v>3</v>
      </c>
      <c r="D6" s="28" t="s">
        <v>57</v>
      </c>
      <c r="E6" s="16" t="s">
        <v>100</v>
      </c>
      <c r="F6" s="16" t="s">
        <v>101</v>
      </c>
      <c r="G6" s="16"/>
      <c r="H6" s="18"/>
      <c r="I6" s="28" t="s">
        <v>107</v>
      </c>
      <c r="J6" s="29" t="s">
        <v>58</v>
      </c>
      <c r="K6" s="78"/>
      <c r="L6" s="79"/>
      <c r="M6" s="79"/>
      <c r="N6" s="79"/>
      <c r="O6" s="80"/>
      <c r="P6" s="98">
        <f t="shared" si="0"/>
        <v>0</v>
      </c>
      <c r="Q6" s="99">
        <f t="shared" si="1"/>
        <v>0</v>
      </c>
      <c r="R6" s="155"/>
      <c r="S6" s="58"/>
    </row>
    <row r="7" spans="1:19" ht="25.5" customHeight="1">
      <c r="A7" s="25" t="s">
        <v>29</v>
      </c>
      <c r="B7" s="3" t="s">
        <v>58</v>
      </c>
      <c r="C7" s="4">
        <v>3</v>
      </c>
      <c r="D7" s="28" t="s">
        <v>59</v>
      </c>
      <c r="E7" s="16" t="s">
        <v>100</v>
      </c>
      <c r="F7" s="16" t="s">
        <v>101</v>
      </c>
      <c r="G7" s="16" t="s">
        <v>103</v>
      </c>
      <c r="H7" s="18" t="s">
        <v>104</v>
      </c>
      <c r="I7" s="28" t="s">
        <v>107</v>
      </c>
      <c r="J7" s="29" t="s">
        <v>58</v>
      </c>
      <c r="K7" s="78"/>
      <c r="L7" s="79"/>
      <c r="M7" s="79"/>
      <c r="N7" s="79"/>
      <c r="O7" s="80"/>
      <c r="P7" s="98">
        <f t="shared" si="0"/>
        <v>0</v>
      </c>
      <c r="Q7" s="99">
        <f t="shared" si="1"/>
        <v>0</v>
      </c>
      <c r="R7" s="155"/>
      <c r="S7" s="58"/>
    </row>
    <row r="8" spans="1:19" ht="25.5" customHeight="1">
      <c r="A8" s="25" t="s">
        <v>60</v>
      </c>
      <c r="B8" s="3" t="s">
        <v>61</v>
      </c>
      <c r="C8" s="4">
        <v>3</v>
      </c>
      <c r="D8" s="28" t="s">
        <v>62</v>
      </c>
      <c r="E8" s="16" t="s">
        <v>100</v>
      </c>
      <c r="F8" s="16" t="s">
        <v>101</v>
      </c>
      <c r="G8" s="16"/>
      <c r="H8" s="18"/>
      <c r="I8" s="28" t="s">
        <v>108</v>
      </c>
      <c r="J8" s="29" t="s">
        <v>109</v>
      </c>
      <c r="K8" s="78"/>
      <c r="L8" s="79"/>
      <c r="M8" s="79"/>
      <c r="N8" s="79"/>
      <c r="O8" s="80"/>
      <c r="P8" s="98">
        <f t="shared" si="0"/>
        <v>0</v>
      </c>
      <c r="Q8" s="99">
        <f t="shared" si="1"/>
        <v>0</v>
      </c>
      <c r="R8" s="155"/>
      <c r="S8" s="58"/>
    </row>
    <row r="9" spans="1:19" ht="25.5" customHeight="1">
      <c r="A9" s="25"/>
      <c r="B9" s="3"/>
      <c r="C9" s="4"/>
      <c r="D9" s="28"/>
      <c r="E9" s="16"/>
      <c r="F9" s="16"/>
      <c r="G9" s="16"/>
      <c r="H9" s="18"/>
      <c r="I9" s="28"/>
      <c r="J9" s="29"/>
      <c r="K9" s="78"/>
      <c r="L9" s="79"/>
      <c r="M9" s="79"/>
      <c r="N9" s="79"/>
      <c r="O9" s="80"/>
      <c r="P9" s="98">
        <f t="shared" si="0"/>
        <v>0</v>
      </c>
      <c r="Q9" s="99">
        <f t="shared" si="1"/>
        <v>0</v>
      </c>
      <c r="R9" s="155"/>
      <c r="S9" s="58"/>
    </row>
    <row r="10" spans="1:19" ht="25.5" customHeight="1">
      <c r="A10" s="25"/>
      <c r="B10" s="3"/>
      <c r="C10" s="4"/>
      <c r="D10" s="28"/>
      <c r="E10" s="16"/>
      <c r="F10" s="16"/>
      <c r="G10" s="16"/>
      <c r="H10" s="18"/>
      <c r="I10" s="28"/>
      <c r="J10" s="29"/>
      <c r="K10" s="78"/>
      <c r="L10" s="79"/>
      <c r="M10" s="79"/>
      <c r="N10" s="79"/>
      <c r="O10" s="80"/>
      <c r="P10" s="98">
        <f>SUM(K10:N10)</f>
        <v>0</v>
      </c>
      <c r="Q10" s="99">
        <f t="shared" si="1"/>
        <v>0</v>
      </c>
      <c r="R10" s="198"/>
      <c r="S10" s="58"/>
    </row>
    <row r="11" spans="1:19" ht="25.5" customHeight="1" thickBot="1">
      <c r="A11" s="135"/>
      <c r="B11" s="136"/>
      <c r="C11" s="137"/>
      <c r="D11" s="30"/>
      <c r="E11" s="31"/>
      <c r="F11" s="31"/>
      <c r="G11" s="31"/>
      <c r="H11" s="50"/>
      <c r="I11" s="30"/>
      <c r="J11" s="108"/>
      <c r="K11" s="138"/>
      <c r="L11" s="139"/>
      <c r="M11" s="139"/>
      <c r="N11" s="139"/>
      <c r="O11" s="140"/>
      <c r="P11" s="100">
        <f>SUM(K11:N11)</f>
        <v>0</v>
      </c>
      <c r="Q11" s="101">
        <f t="shared" si="1"/>
        <v>0</v>
      </c>
      <c r="R11" s="169"/>
      <c r="S11" s="58"/>
    </row>
    <row r="12" spans="1:19" ht="25.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179"/>
      <c r="L12" s="179"/>
      <c r="M12" s="179"/>
      <c r="N12" s="179"/>
      <c r="O12" s="179"/>
      <c r="P12" s="180"/>
      <c r="Q12" s="181"/>
      <c r="R12" s="191"/>
      <c r="S12" s="58"/>
    </row>
    <row r="13" spans="1:20" s="8" customFormat="1" ht="39.75" customHeight="1" thickBot="1">
      <c r="A13" s="208" t="s">
        <v>134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4"/>
      <c r="S13" s="64"/>
      <c r="T13" s="64"/>
    </row>
    <row r="14" spans="1:19" ht="51" customHeight="1" thickBot="1">
      <c r="A14" s="123" t="s">
        <v>0</v>
      </c>
      <c r="B14" s="124" t="s">
        <v>1</v>
      </c>
      <c r="C14" s="125" t="s">
        <v>2</v>
      </c>
      <c r="D14" s="126" t="s">
        <v>3</v>
      </c>
      <c r="E14" s="124" t="s">
        <v>4</v>
      </c>
      <c r="F14" s="124" t="s">
        <v>5</v>
      </c>
      <c r="G14" s="124" t="s">
        <v>6</v>
      </c>
      <c r="H14" s="127" t="s">
        <v>7</v>
      </c>
      <c r="I14" s="123" t="s">
        <v>8</v>
      </c>
      <c r="J14" s="128" t="s">
        <v>9</v>
      </c>
      <c r="K14" s="159" t="s">
        <v>10</v>
      </c>
      <c r="L14" s="159" t="s">
        <v>11</v>
      </c>
      <c r="M14" s="159" t="s">
        <v>12</v>
      </c>
      <c r="N14" s="159" t="s">
        <v>13</v>
      </c>
      <c r="O14" s="159" t="s">
        <v>14</v>
      </c>
      <c r="P14" s="153" t="s">
        <v>15</v>
      </c>
      <c r="Q14" s="102" t="s">
        <v>32</v>
      </c>
      <c r="R14" s="199" t="s">
        <v>16</v>
      </c>
      <c r="S14" s="56"/>
    </row>
    <row r="15" spans="1:19" ht="25.5" customHeight="1">
      <c r="A15" s="43" t="s">
        <v>63</v>
      </c>
      <c r="B15" s="42" t="s">
        <v>64</v>
      </c>
      <c r="C15" s="48">
        <v>4</v>
      </c>
      <c r="D15" s="43" t="s">
        <v>20</v>
      </c>
      <c r="E15" s="42" t="s">
        <v>18</v>
      </c>
      <c r="F15" s="42" t="s">
        <v>19</v>
      </c>
      <c r="G15" s="42" t="s">
        <v>111</v>
      </c>
      <c r="H15" s="48" t="s">
        <v>112</v>
      </c>
      <c r="I15" s="43" t="s">
        <v>113</v>
      </c>
      <c r="J15" s="44" t="s">
        <v>114</v>
      </c>
      <c r="K15" s="116"/>
      <c r="L15" s="84"/>
      <c r="M15" s="84"/>
      <c r="N15" s="84"/>
      <c r="O15" s="85"/>
      <c r="P15" s="90">
        <f>SUM(K15:O15)</f>
        <v>0</v>
      </c>
      <c r="Q15" s="91">
        <f>P15*100/300/100</f>
        <v>0</v>
      </c>
      <c r="R15" s="156"/>
      <c r="S15" s="58"/>
    </row>
    <row r="16" spans="1:19" ht="25.5" customHeight="1">
      <c r="A16" s="28" t="s">
        <v>27</v>
      </c>
      <c r="B16" s="16" t="s">
        <v>65</v>
      </c>
      <c r="C16" s="18">
        <v>4</v>
      </c>
      <c r="D16" s="28" t="s">
        <v>66</v>
      </c>
      <c r="E16" s="16" t="s">
        <v>115</v>
      </c>
      <c r="F16" s="16" t="s">
        <v>116</v>
      </c>
      <c r="G16" s="16" t="s">
        <v>103</v>
      </c>
      <c r="H16" s="18" t="s">
        <v>104</v>
      </c>
      <c r="I16" s="28" t="s">
        <v>117</v>
      </c>
      <c r="J16" s="29" t="s">
        <v>65</v>
      </c>
      <c r="K16" s="117"/>
      <c r="L16" s="86"/>
      <c r="M16" s="86"/>
      <c r="N16" s="86"/>
      <c r="O16" s="87"/>
      <c r="P16" s="92">
        <f aca="true" t="shared" si="2" ref="P16:P38">SUM(K16:O16)</f>
        <v>0</v>
      </c>
      <c r="Q16" s="93">
        <f aca="true" t="shared" si="3" ref="Q16:Q38">P16*100/300/100</f>
        <v>0</v>
      </c>
      <c r="R16" s="157"/>
      <c r="S16" s="58"/>
    </row>
    <row r="17" spans="1:19" ht="25.5" customHeight="1">
      <c r="A17" s="28" t="s">
        <v>67</v>
      </c>
      <c r="B17" s="16" t="s">
        <v>68</v>
      </c>
      <c r="C17" s="18">
        <v>4</v>
      </c>
      <c r="D17" s="28" t="s">
        <v>69</v>
      </c>
      <c r="E17" s="16" t="s">
        <v>111</v>
      </c>
      <c r="F17" s="16" t="s">
        <v>112</v>
      </c>
      <c r="G17" s="16" t="s">
        <v>103</v>
      </c>
      <c r="H17" s="18" t="s">
        <v>104</v>
      </c>
      <c r="I17" s="28" t="s">
        <v>118</v>
      </c>
      <c r="J17" s="29" t="s">
        <v>68</v>
      </c>
      <c r="K17" s="117"/>
      <c r="L17" s="86"/>
      <c r="M17" s="86"/>
      <c r="N17" s="86"/>
      <c r="O17" s="87"/>
      <c r="P17" s="92">
        <f t="shared" si="2"/>
        <v>0</v>
      </c>
      <c r="Q17" s="93">
        <f t="shared" si="3"/>
        <v>0</v>
      </c>
      <c r="R17" s="157"/>
      <c r="S17" s="58"/>
    </row>
    <row r="18" spans="1:19" ht="25.5" customHeight="1">
      <c r="A18" s="28" t="s">
        <v>70</v>
      </c>
      <c r="B18" s="16" t="s">
        <v>71</v>
      </c>
      <c r="C18" s="18">
        <v>4</v>
      </c>
      <c r="D18" s="28" t="s">
        <v>72</v>
      </c>
      <c r="E18" s="16" t="s">
        <v>111</v>
      </c>
      <c r="F18" s="16" t="s">
        <v>112</v>
      </c>
      <c r="G18" s="16" t="s">
        <v>103</v>
      </c>
      <c r="H18" s="18" t="s">
        <v>104</v>
      </c>
      <c r="I18" s="28" t="s">
        <v>111</v>
      </c>
      <c r="J18" s="29" t="s">
        <v>112</v>
      </c>
      <c r="K18" s="117"/>
      <c r="L18" s="86"/>
      <c r="M18" s="86"/>
      <c r="N18" s="86"/>
      <c r="O18" s="87"/>
      <c r="P18" s="92">
        <f t="shared" si="2"/>
        <v>0</v>
      </c>
      <c r="Q18" s="93">
        <f t="shared" si="3"/>
        <v>0</v>
      </c>
      <c r="R18" s="157"/>
      <c r="S18" s="58"/>
    </row>
    <row r="19" spans="1:19" ht="25.5" customHeight="1">
      <c r="A19" s="28" t="s">
        <v>73</v>
      </c>
      <c r="B19" s="16" t="s">
        <v>58</v>
      </c>
      <c r="C19" s="18">
        <v>4</v>
      </c>
      <c r="D19" s="28" t="s">
        <v>57</v>
      </c>
      <c r="E19" s="16" t="s">
        <v>100</v>
      </c>
      <c r="F19" s="16" t="s">
        <v>101</v>
      </c>
      <c r="G19" s="16" t="s">
        <v>103</v>
      </c>
      <c r="H19" s="18" t="s">
        <v>104</v>
      </c>
      <c r="I19" s="28" t="s">
        <v>107</v>
      </c>
      <c r="J19" s="29" t="s">
        <v>58</v>
      </c>
      <c r="K19" s="117"/>
      <c r="L19" s="86"/>
      <c r="M19" s="86"/>
      <c r="N19" s="86"/>
      <c r="O19" s="87"/>
      <c r="P19" s="92">
        <f t="shared" si="2"/>
        <v>0</v>
      </c>
      <c r="Q19" s="93">
        <f t="shared" si="3"/>
        <v>0</v>
      </c>
      <c r="R19" s="157"/>
      <c r="S19" s="58"/>
    </row>
    <row r="20" spans="1:19" ht="25.5" customHeight="1">
      <c r="A20" s="28" t="s">
        <v>21</v>
      </c>
      <c r="B20" s="16" t="s">
        <v>74</v>
      </c>
      <c r="C20" s="18">
        <v>4</v>
      </c>
      <c r="D20" s="28" t="s">
        <v>28</v>
      </c>
      <c r="E20" s="16" t="s">
        <v>25</v>
      </c>
      <c r="F20" s="16" t="s">
        <v>26</v>
      </c>
      <c r="G20" s="16"/>
      <c r="H20" s="18"/>
      <c r="I20" s="28" t="s">
        <v>25</v>
      </c>
      <c r="J20" s="29" t="s">
        <v>26</v>
      </c>
      <c r="K20" s="117"/>
      <c r="L20" s="86"/>
      <c r="M20" s="86"/>
      <c r="N20" s="86"/>
      <c r="O20" s="87"/>
      <c r="P20" s="92">
        <f t="shared" si="2"/>
        <v>0</v>
      </c>
      <c r="Q20" s="93">
        <f t="shared" si="3"/>
        <v>0</v>
      </c>
      <c r="R20" s="157"/>
      <c r="S20" s="58"/>
    </row>
    <row r="21" spans="1:19" ht="25.5" customHeight="1">
      <c r="A21" s="28" t="s">
        <v>75</v>
      </c>
      <c r="B21" s="16" t="s">
        <v>76</v>
      </c>
      <c r="C21" s="18">
        <v>4</v>
      </c>
      <c r="D21" s="28" t="s">
        <v>28</v>
      </c>
      <c r="E21" s="16" t="s">
        <v>25</v>
      </c>
      <c r="F21" s="16" t="s">
        <v>26</v>
      </c>
      <c r="G21" s="16"/>
      <c r="H21" s="18"/>
      <c r="I21" s="28" t="s">
        <v>25</v>
      </c>
      <c r="J21" s="29" t="s">
        <v>26</v>
      </c>
      <c r="K21" s="117"/>
      <c r="L21" s="86"/>
      <c r="M21" s="86"/>
      <c r="N21" s="86"/>
      <c r="O21" s="87"/>
      <c r="P21" s="92">
        <f t="shared" si="2"/>
        <v>0</v>
      </c>
      <c r="Q21" s="93">
        <f t="shared" si="3"/>
        <v>0</v>
      </c>
      <c r="R21" s="157"/>
      <c r="S21" s="58"/>
    </row>
    <row r="22" spans="1:19" ht="25.5" customHeight="1">
      <c r="A22" s="28" t="s">
        <v>77</v>
      </c>
      <c r="B22" s="16" t="s">
        <v>78</v>
      </c>
      <c r="C22" s="18">
        <v>4</v>
      </c>
      <c r="D22" s="28" t="s">
        <v>79</v>
      </c>
      <c r="E22" s="16" t="s">
        <v>103</v>
      </c>
      <c r="F22" s="16" t="s">
        <v>104</v>
      </c>
      <c r="G22" s="16" t="s">
        <v>117</v>
      </c>
      <c r="H22" s="18" t="s">
        <v>119</v>
      </c>
      <c r="I22" s="28" t="s">
        <v>103</v>
      </c>
      <c r="J22" s="29" t="s">
        <v>104</v>
      </c>
      <c r="K22" s="117"/>
      <c r="L22" s="86"/>
      <c r="M22" s="86"/>
      <c r="N22" s="86"/>
      <c r="O22" s="87"/>
      <c r="P22" s="92">
        <f t="shared" si="2"/>
        <v>0</v>
      </c>
      <c r="Q22" s="93">
        <f t="shared" si="3"/>
        <v>0</v>
      </c>
      <c r="R22" s="157"/>
      <c r="S22" s="58"/>
    </row>
    <row r="23" spans="1:19" ht="25.5" customHeight="1">
      <c r="A23" s="28" t="s">
        <v>80</v>
      </c>
      <c r="B23" s="16" t="s">
        <v>81</v>
      </c>
      <c r="C23" s="18">
        <v>4</v>
      </c>
      <c r="D23" s="28" t="s">
        <v>28</v>
      </c>
      <c r="E23" s="16" t="s">
        <v>25</v>
      </c>
      <c r="F23" s="16" t="s">
        <v>26</v>
      </c>
      <c r="G23" s="16"/>
      <c r="H23" s="18"/>
      <c r="I23" s="28" t="s">
        <v>25</v>
      </c>
      <c r="J23" s="29" t="s">
        <v>26</v>
      </c>
      <c r="K23" s="117"/>
      <c r="L23" s="86"/>
      <c r="M23" s="86"/>
      <c r="N23" s="86"/>
      <c r="O23" s="87"/>
      <c r="P23" s="92">
        <f t="shared" si="2"/>
        <v>0</v>
      </c>
      <c r="Q23" s="93">
        <f t="shared" si="3"/>
        <v>0</v>
      </c>
      <c r="R23" s="157"/>
      <c r="S23" s="58"/>
    </row>
    <row r="24" spans="1:19" ht="25.5" customHeight="1">
      <c r="A24" s="28" t="s">
        <v>24</v>
      </c>
      <c r="B24" s="16" t="s">
        <v>82</v>
      </c>
      <c r="C24" s="18">
        <v>4</v>
      </c>
      <c r="D24" s="28" t="s">
        <v>83</v>
      </c>
      <c r="E24" s="16" t="s">
        <v>103</v>
      </c>
      <c r="F24" s="16" t="s">
        <v>104</v>
      </c>
      <c r="G24" s="16" t="s">
        <v>117</v>
      </c>
      <c r="H24" s="18" t="s">
        <v>119</v>
      </c>
      <c r="I24" s="28" t="s">
        <v>103</v>
      </c>
      <c r="J24" s="29" t="s">
        <v>104</v>
      </c>
      <c r="K24" s="117"/>
      <c r="L24" s="86"/>
      <c r="M24" s="86"/>
      <c r="N24" s="86"/>
      <c r="O24" s="87"/>
      <c r="P24" s="92">
        <f t="shared" si="2"/>
        <v>0</v>
      </c>
      <c r="Q24" s="93">
        <f t="shared" si="3"/>
        <v>0</v>
      </c>
      <c r="R24" s="157"/>
      <c r="S24" s="58"/>
    </row>
    <row r="25" spans="1:19" ht="25.5" customHeight="1">
      <c r="A25" s="28" t="s">
        <v>84</v>
      </c>
      <c r="B25" s="16" t="s">
        <v>85</v>
      </c>
      <c r="C25" s="18">
        <v>4</v>
      </c>
      <c r="D25" s="28" t="s">
        <v>28</v>
      </c>
      <c r="E25" s="16" t="s">
        <v>25</v>
      </c>
      <c r="F25" s="16" t="s">
        <v>26</v>
      </c>
      <c r="G25" s="16"/>
      <c r="H25" s="18"/>
      <c r="I25" s="28" t="s">
        <v>25</v>
      </c>
      <c r="J25" s="29" t="s">
        <v>26</v>
      </c>
      <c r="K25" s="117"/>
      <c r="L25" s="86"/>
      <c r="M25" s="86"/>
      <c r="N25" s="86"/>
      <c r="O25" s="87"/>
      <c r="P25" s="92">
        <f t="shared" si="2"/>
        <v>0</v>
      </c>
      <c r="Q25" s="93">
        <f t="shared" si="3"/>
        <v>0</v>
      </c>
      <c r="R25" s="157"/>
      <c r="S25" s="58"/>
    </row>
    <row r="26" spans="1:19" ht="25.5" customHeight="1">
      <c r="A26" s="28" t="s">
        <v>86</v>
      </c>
      <c r="B26" s="16" t="s">
        <v>87</v>
      </c>
      <c r="C26" s="18">
        <v>4</v>
      </c>
      <c r="D26" s="28" t="s">
        <v>28</v>
      </c>
      <c r="E26" s="16" t="s">
        <v>25</v>
      </c>
      <c r="F26" s="16" t="s">
        <v>26</v>
      </c>
      <c r="G26" s="16"/>
      <c r="H26" s="18"/>
      <c r="I26" s="28" t="s">
        <v>25</v>
      </c>
      <c r="J26" s="29" t="s">
        <v>26</v>
      </c>
      <c r="K26" s="117"/>
      <c r="L26" s="86"/>
      <c r="M26" s="86"/>
      <c r="N26" s="86"/>
      <c r="O26" s="87"/>
      <c r="P26" s="92">
        <f t="shared" si="2"/>
        <v>0</v>
      </c>
      <c r="Q26" s="93">
        <f t="shared" si="3"/>
        <v>0</v>
      </c>
      <c r="R26" s="157"/>
      <c r="S26" s="58"/>
    </row>
    <row r="27" spans="1:19" ht="25.5" customHeight="1">
      <c r="A27" s="28" t="s">
        <v>63</v>
      </c>
      <c r="B27" s="16" t="s">
        <v>88</v>
      </c>
      <c r="C27" s="18">
        <v>4</v>
      </c>
      <c r="D27" s="28" t="s">
        <v>79</v>
      </c>
      <c r="E27" s="16" t="s">
        <v>103</v>
      </c>
      <c r="F27" s="16" t="s">
        <v>104</v>
      </c>
      <c r="G27" s="16" t="s">
        <v>117</v>
      </c>
      <c r="H27" s="18" t="s">
        <v>119</v>
      </c>
      <c r="I27" s="28" t="s">
        <v>103</v>
      </c>
      <c r="J27" s="29" t="s">
        <v>104</v>
      </c>
      <c r="K27" s="117"/>
      <c r="L27" s="86"/>
      <c r="M27" s="86"/>
      <c r="N27" s="86"/>
      <c r="O27" s="87"/>
      <c r="P27" s="92">
        <f t="shared" si="2"/>
        <v>0</v>
      </c>
      <c r="Q27" s="93">
        <f t="shared" si="3"/>
        <v>0</v>
      </c>
      <c r="R27" s="157"/>
      <c r="S27" s="58"/>
    </row>
    <row r="28" spans="1:19" ht="25.5" customHeight="1">
      <c r="A28" s="28" t="s">
        <v>17</v>
      </c>
      <c r="B28" s="16" t="s">
        <v>89</v>
      </c>
      <c r="C28" s="18">
        <v>4</v>
      </c>
      <c r="D28" s="28" t="s">
        <v>90</v>
      </c>
      <c r="E28" s="16" t="s">
        <v>111</v>
      </c>
      <c r="F28" s="16" t="s">
        <v>112</v>
      </c>
      <c r="G28" s="16"/>
      <c r="H28" s="18"/>
      <c r="I28" s="28" t="s">
        <v>111</v>
      </c>
      <c r="J28" s="29" t="s">
        <v>112</v>
      </c>
      <c r="K28" s="117"/>
      <c r="L28" s="86"/>
      <c r="M28" s="86"/>
      <c r="N28" s="86"/>
      <c r="O28" s="87"/>
      <c r="P28" s="92">
        <f t="shared" si="2"/>
        <v>0</v>
      </c>
      <c r="Q28" s="93">
        <f t="shared" si="3"/>
        <v>0</v>
      </c>
      <c r="R28" s="157"/>
      <c r="S28" s="58"/>
    </row>
    <row r="29" spans="1:19" ht="25.5" customHeight="1">
      <c r="A29" s="28" t="s">
        <v>91</v>
      </c>
      <c r="B29" s="16" t="s">
        <v>92</v>
      </c>
      <c r="C29" s="18">
        <v>4</v>
      </c>
      <c r="D29" s="28" t="s">
        <v>28</v>
      </c>
      <c r="E29" s="16" t="s">
        <v>25</v>
      </c>
      <c r="F29" s="16" t="s">
        <v>26</v>
      </c>
      <c r="G29" s="16"/>
      <c r="H29" s="18"/>
      <c r="I29" s="28" t="s">
        <v>25</v>
      </c>
      <c r="J29" s="29" t="s">
        <v>26</v>
      </c>
      <c r="K29" s="117"/>
      <c r="L29" s="86"/>
      <c r="M29" s="86"/>
      <c r="N29" s="86"/>
      <c r="O29" s="87"/>
      <c r="P29" s="92">
        <f t="shared" si="2"/>
        <v>0</v>
      </c>
      <c r="Q29" s="93">
        <f t="shared" si="3"/>
        <v>0</v>
      </c>
      <c r="R29" s="157"/>
      <c r="S29" s="58"/>
    </row>
    <row r="30" spans="1:19" ht="25.5" customHeight="1">
      <c r="A30" s="28" t="s">
        <v>93</v>
      </c>
      <c r="B30" s="16" t="s">
        <v>94</v>
      </c>
      <c r="C30" s="18">
        <v>4</v>
      </c>
      <c r="D30" s="28" t="s">
        <v>90</v>
      </c>
      <c r="E30" s="16" t="s">
        <v>111</v>
      </c>
      <c r="F30" s="16" t="s">
        <v>112</v>
      </c>
      <c r="G30" s="16"/>
      <c r="H30" s="18"/>
      <c r="I30" s="28" t="s">
        <v>111</v>
      </c>
      <c r="J30" s="29" t="s">
        <v>112</v>
      </c>
      <c r="K30" s="117"/>
      <c r="L30" s="86"/>
      <c r="M30" s="86"/>
      <c r="N30" s="86"/>
      <c r="O30" s="87"/>
      <c r="P30" s="92">
        <f t="shared" si="2"/>
        <v>0</v>
      </c>
      <c r="Q30" s="93">
        <f t="shared" si="3"/>
        <v>0</v>
      </c>
      <c r="R30" s="157"/>
      <c r="S30" s="58"/>
    </row>
    <row r="31" spans="1:19" ht="25.5" customHeight="1">
      <c r="A31" s="28" t="s">
        <v>30</v>
      </c>
      <c r="B31" s="16" t="s">
        <v>95</v>
      </c>
      <c r="C31" s="18">
        <v>4</v>
      </c>
      <c r="D31" s="28" t="s">
        <v>28</v>
      </c>
      <c r="E31" s="16" t="s">
        <v>25</v>
      </c>
      <c r="F31" s="16" t="s">
        <v>26</v>
      </c>
      <c r="G31" s="16"/>
      <c r="H31" s="18"/>
      <c r="I31" s="28" t="s">
        <v>25</v>
      </c>
      <c r="J31" s="29" t="s">
        <v>26</v>
      </c>
      <c r="K31" s="117"/>
      <c r="L31" s="86"/>
      <c r="M31" s="86"/>
      <c r="N31" s="86"/>
      <c r="O31" s="87"/>
      <c r="P31" s="92">
        <f t="shared" si="2"/>
        <v>0</v>
      </c>
      <c r="Q31" s="93">
        <f t="shared" si="3"/>
        <v>0</v>
      </c>
      <c r="R31" s="157"/>
      <c r="S31" s="58"/>
    </row>
    <row r="32" spans="1:19" ht="25.5" customHeight="1">
      <c r="A32" s="28" t="s">
        <v>55</v>
      </c>
      <c r="B32" s="16" t="s">
        <v>96</v>
      </c>
      <c r="C32" s="18">
        <v>4</v>
      </c>
      <c r="D32" s="28" t="s">
        <v>28</v>
      </c>
      <c r="E32" s="16" t="s">
        <v>25</v>
      </c>
      <c r="F32" s="16" t="s">
        <v>26</v>
      </c>
      <c r="G32" s="16"/>
      <c r="H32" s="18"/>
      <c r="I32" s="28" t="s">
        <v>25</v>
      </c>
      <c r="J32" s="29" t="s">
        <v>26</v>
      </c>
      <c r="K32" s="117"/>
      <c r="L32" s="86"/>
      <c r="M32" s="86"/>
      <c r="N32" s="86"/>
      <c r="O32" s="87"/>
      <c r="P32" s="92">
        <f t="shared" si="2"/>
        <v>0</v>
      </c>
      <c r="Q32" s="93">
        <f t="shared" si="3"/>
        <v>0</v>
      </c>
      <c r="R32" s="157"/>
      <c r="S32" s="58"/>
    </row>
    <row r="33" spans="1:19" ht="25.5" customHeight="1">
      <c r="A33" s="28" t="s">
        <v>97</v>
      </c>
      <c r="B33" s="16" t="s">
        <v>98</v>
      </c>
      <c r="C33" s="18">
        <v>4</v>
      </c>
      <c r="D33" s="28" t="s">
        <v>72</v>
      </c>
      <c r="E33" s="16" t="s">
        <v>111</v>
      </c>
      <c r="F33" s="16" t="s">
        <v>112</v>
      </c>
      <c r="G33" s="16" t="s">
        <v>31</v>
      </c>
      <c r="H33" s="18" t="s">
        <v>120</v>
      </c>
      <c r="I33" s="28" t="s">
        <v>111</v>
      </c>
      <c r="J33" s="29" t="s">
        <v>112</v>
      </c>
      <c r="K33" s="117"/>
      <c r="L33" s="86"/>
      <c r="M33" s="86"/>
      <c r="N33" s="86"/>
      <c r="O33" s="87"/>
      <c r="P33" s="92">
        <f t="shared" si="2"/>
        <v>0</v>
      </c>
      <c r="Q33" s="93">
        <f t="shared" si="3"/>
        <v>0</v>
      </c>
      <c r="R33" s="157"/>
      <c r="S33" s="58"/>
    </row>
    <row r="34" spans="1:19" ht="25.5" customHeight="1">
      <c r="A34" s="28"/>
      <c r="B34" s="16"/>
      <c r="C34" s="18"/>
      <c r="D34" s="28"/>
      <c r="E34" s="16"/>
      <c r="F34" s="16"/>
      <c r="G34" s="16"/>
      <c r="H34" s="18"/>
      <c r="I34" s="28"/>
      <c r="J34" s="29"/>
      <c r="K34" s="117"/>
      <c r="L34" s="86"/>
      <c r="M34" s="86"/>
      <c r="N34" s="86"/>
      <c r="O34" s="87"/>
      <c r="P34" s="92">
        <f t="shared" si="2"/>
        <v>0</v>
      </c>
      <c r="Q34" s="93">
        <f t="shared" si="3"/>
        <v>0</v>
      </c>
      <c r="R34" s="157"/>
      <c r="S34" s="58"/>
    </row>
    <row r="35" spans="1:19" ht="25.5" customHeight="1">
      <c r="A35" s="28"/>
      <c r="B35" s="16"/>
      <c r="C35" s="18"/>
      <c r="D35" s="28"/>
      <c r="E35" s="16"/>
      <c r="F35" s="16"/>
      <c r="G35" s="16"/>
      <c r="H35" s="18"/>
      <c r="I35" s="28"/>
      <c r="J35" s="29"/>
      <c r="K35" s="117"/>
      <c r="L35" s="86"/>
      <c r="M35" s="86"/>
      <c r="N35" s="86"/>
      <c r="O35" s="87"/>
      <c r="P35" s="92">
        <f t="shared" si="2"/>
        <v>0</v>
      </c>
      <c r="Q35" s="93">
        <f t="shared" si="3"/>
        <v>0</v>
      </c>
      <c r="R35" s="157"/>
      <c r="S35" s="58"/>
    </row>
    <row r="36" spans="1:19" ht="25.5" customHeight="1">
      <c r="A36" s="28"/>
      <c r="B36" s="16"/>
      <c r="C36" s="18"/>
      <c r="D36" s="28"/>
      <c r="E36" s="16"/>
      <c r="F36" s="16"/>
      <c r="G36" s="16"/>
      <c r="H36" s="18"/>
      <c r="I36" s="28"/>
      <c r="J36" s="29"/>
      <c r="K36" s="117"/>
      <c r="L36" s="86"/>
      <c r="M36" s="86"/>
      <c r="N36" s="86"/>
      <c r="O36" s="87"/>
      <c r="P36" s="92">
        <f t="shared" si="2"/>
        <v>0</v>
      </c>
      <c r="Q36" s="93">
        <f t="shared" si="3"/>
        <v>0</v>
      </c>
      <c r="R36" s="157"/>
      <c r="S36" s="58"/>
    </row>
    <row r="37" spans="1:19" ht="25.5" customHeight="1">
      <c r="A37" s="28"/>
      <c r="B37" s="16"/>
      <c r="C37" s="18"/>
      <c r="D37" s="28"/>
      <c r="E37" s="16"/>
      <c r="F37" s="16"/>
      <c r="G37" s="16"/>
      <c r="H37" s="18"/>
      <c r="I37" s="28"/>
      <c r="J37" s="29"/>
      <c r="K37" s="117"/>
      <c r="L37" s="86"/>
      <c r="M37" s="86"/>
      <c r="N37" s="86"/>
      <c r="O37" s="87"/>
      <c r="P37" s="92">
        <f t="shared" si="2"/>
        <v>0</v>
      </c>
      <c r="Q37" s="93">
        <f t="shared" si="3"/>
        <v>0</v>
      </c>
      <c r="R37" s="157"/>
      <c r="S37" s="58"/>
    </row>
    <row r="38" spans="1:19" ht="25.5" customHeight="1" thickBot="1">
      <c r="A38" s="30"/>
      <c r="B38" s="31"/>
      <c r="C38" s="50"/>
      <c r="D38" s="30"/>
      <c r="E38" s="31"/>
      <c r="F38" s="31"/>
      <c r="G38" s="31"/>
      <c r="H38" s="50"/>
      <c r="I38" s="30"/>
      <c r="J38" s="108"/>
      <c r="K38" s="190"/>
      <c r="L38" s="88"/>
      <c r="M38" s="88"/>
      <c r="N38" s="88"/>
      <c r="O38" s="89"/>
      <c r="P38" s="94">
        <f t="shared" si="2"/>
        <v>0</v>
      </c>
      <c r="Q38" s="95">
        <f t="shared" si="3"/>
        <v>0</v>
      </c>
      <c r="R38" s="158"/>
      <c r="S38" s="58"/>
    </row>
    <row r="39" spans="1:19" s="8" customFormat="1" ht="15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7"/>
      <c r="Q39" s="7"/>
      <c r="R39" s="7"/>
      <c r="S39" s="7"/>
    </row>
  </sheetData>
  <sheetProtection/>
  <mergeCells count="2">
    <mergeCell ref="A1:R1"/>
    <mergeCell ref="A13:R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zrs</dc:creator>
  <cp:keywords/>
  <dc:description/>
  <cp:lastModifiedBy>zrs</cp:lastModifiedBy>
  <cp:lastPrinted>2007-03-31T17:01:59Z</cp:lastPrinted>
  <dcterms:created xsi:type="dcterms:W3CDTF">2007-01-25T09:50:20Z</dcterms:created>
  <dcterms:modified xsi:type="dcterms:W3CDTF">2007-04-02T10:44:31Z</dcterms:modified>
  <cp:category/>
  <cp:version/>
  <cp:contentType/>
  <cp:contentStatus/>
  <cp:revision>1</cp:revision>
</cp:coreProperties>
</file>