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55" activeTab="5"/>
  </bookViews>
  <sheets>
    <sheet name="TRENUTNI PLASMAN" sheetId="1" r:id="rId1"/>
    <sheet name="1_KOLO" sheetId="2" r:id="rId2"/>
    <sheet name="2_KOLO" sheetId="3" r:id="rId3"/>
    <sheet name="3_KOLO" sheetId="4" r:id="rId4"/>
    <sheet name="4_KOLO" sheetId="5" r:id="rId5"/>
    <sheet name="5_KOLO" sheetId="6" r:id="rId6"/>
    <sheet name="6_KOLO" sheetId="7" r:id="rId7"/>
  </sheets>
  <definedNames/>
  <calcPr fullCalcOnLoad="1"/>
</workbook>
</file>

<file path=xl/sharedStrings.xml><?xml version="1.0" encoding="utf-8"?>
<sst xmlns="http://schemas.openxmlformats.org/spreadsheetml/2006/main" count="2197" uniqueCount="128">
  <si>
    <r>
      <t xml:space="preserve">ZG informatijada - KBT '07 - PASCAL/C - mlađi juniori 
(1. razred SŠ - 1.,2.,3. i 4. zadatak) - </t>
    </r>
    <r>
      <rPr>
        <b/>
        <u val="single"/>
        <sz val="12"/>
        <rFont val="Arial"/>
        <family val="0"/>
      </rPr>
      <t>REZULTATI</t>
    </r>
  </si>
  <si>
    <t>Ime</t>
  </si>
  <si>
    <t>Prezime</t>
  </si>
  <si>
    <t>Raz.</t>
  </si>
  <si>
    <t>Škola, klub, udruga</t>
  </si>
  <si>
    <t>kolo 1</t>
  </si>
  <si>
    <t>kolo 2</t>
  </si>
  <si>
    <t>kolo 3</t>
  </si>
  <si>
    <t>kolo 4</t>
  </si>
  <si>
    <t>kolo 5</t>
  </si>
  <si>
    <t>kolo 6</t>
  </si>
  <si>
    <t>max1</t>
  </si>
  <si>
    <t>max2</t>
  </si>
  <si>
    <t>max3</t>
  </si>
  <si>
    <t>max4</t>
  </si>
  <si>
    <t>max5</t>
  </si>
  <si>
    <t>max6</t>
  </si>
  <si>
    <t>max</t>
  </si>
  <si>
    <t>još koliko kola</t>
  </si>
  <si>
    <t>Ukupni postotak rješivosti</t>
  </si>
  <si>
    <t>PLASMAN
PO RAZREDU</t>
  </si>
  <si>
    <t>Zrinka</t>
  </si>
  <si>
    <t>Gavran</t>
  </si>
  <si>
    <t>V.gimnazija</t>
  </si>
  <si>
    <t>Tomislav</t>
  </si>
  <si>
    <t>Gudlek</t>
  </si>
  <si>
    <t>V. gimnazija</t>
  </si>
  <si>
    <t>Adrian Satja</t>
  </si>
  <si>
    <t>Kurdija</t>
  </si>
  <si>
    <t>Frane</t>
  </si>
  <si>
    <t>Kurtović</t>
  </si>
  <si>
    <t>V. Gimnazija</t>
  </si>
  <si>
    <t>Nino</t>
  </si>
  <si>
    <t>Uzelac</t>
  </si>
  <si>
    <t>Viktor</t>
  </si>
  <si>
    <t>Kvaternjak</t>
  </si>
  <si>
    <t>XV. Gimnazija</t>
  </si>
  <si>
    <t>Branimir</t>
  </si>
  <si>
    <t>Kasun</t>
  </si>
  <si>
    <t>XV. gimnazija</t>
  </si>
  <si>
    <t>Luka</t>
  </si>
  <si>
    <t>Kusulja</t>
  </si>
  <si>
    <t>TŠRB</t>
  </si>
  <si>
    <t>Tin</t>
  </si>
  <si>
    <t>Rabuzin</t>
  </si>
  <si>
    <r>
      <t xml:space="preserve">ZG informatijada - KBT '07 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</si>
  <si>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t>Goran</t>
  </si>
  <si>
    <t>Žužić</t>
  </si>
  <si>
    <t>Bruno</t>
  </si>
  <si>
    <t>Rahle</t>
  </si>
  <si>
    <t>Filip</t>
  </si>
  <si>
    <t>Barl</t>
  </si>
  <si>
    <t>Anton</t>
  </si>
  <si>
    <t>Grbin</t>
  </si>
  <si>
    <t>Miranda</t>
  </si>
  <si>
    <t>Kreković</t>
  </si>
  <si>
    <t>Bojan</t>
  </si>
  <si>
    <t>Krevh</t>
  </si>
  <si>
    <r>
      <t xml:space="preserve">ZG informatijada - KBT '07 -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</si>
  <si>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PLASMAN
PO 
SKUPINI</t>
  </si>
  <si>
    <t xml:space="preserve">* Odlukom rukovoditelja natjecanja imaju pravo 
natjecati se izvan konkurencije sa mlađim juniorima </t>
  </si>
  <si>
    <t>Ivica</t>
  </si>
  <si>
    <t>Kičić</t>
  </si>
  <si>
    <t>OŠ Žitnjak</t>
  </si>
  <si>
    <t>Jagar</t>
  </si>
  <si>
    <t>-</t>
  </si>
  <si>
    <t>Karlo</t>
  </si>
  <si>
    <t>Dumbović</t>
  </si>
  <si>
    <r>
      <t xml:space="preserve">ZG informatijada - KBT '07 - 1.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</si>
  <si>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t>Ime mentora A</t>
  </si>
  <si>
    <t>Prezime mentora A</t>
  </si>
  <si>
    <t>Ime mentora B</t>
  </si>
  <si>
    <t>Prezime mentora B</t>
  </si>
  <si>
    <t>Ime osobe koja prijavljuje</t>
  </si>
  <si>
    <t>Prezime osobe koja prijavljuje</t>
  </si>
  <si>
    <t>Zad
1</t>
  </si>
  <si>
    <t>Zad
2</t>
  </si>
  <si>
    <t>Zad
3</t>
  </si>
  <si>
    <t>Zad
4</t>
  </si>
  <si>
    <t>Zad
5</t>
  </si>
  <si>
    <t>Ukupno bodova po razredu</t>
  </si>
  <si>
    <t>Postotak rješenih zadataka</t>
  </si>
  <si>
    <t>Radman</t>
  </si>
  <si>
    <t>Ivo Sluganovic</t>
  </si>
  <si>
    <t>Goran Zuzic</t>
  </si>
  <si>
    <t>Predrag</t>
  </si>
  <si>
    <t>Brođanac</t>
  </si>
  <si>
    <t>Donđivić</t>
  </si>
  <si>
    <t>Nikola</t>
  </si>
  <si>
    <t>Dmitrović</t>
  </si>
  <si>
    <t>Ivan</t>
  </si>
  <si>
    <t>Jurić</t>
  </si>
  <si>
    <r>
      <t xml:space="preserve">ZG informatijada - KBT '07 - 1.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</si>
  <si>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t>Brodjanac</t>
  </si>
  <si>
    <t>Igor</t>
  </si>
  <si>
    <t>Čanadi</t>
  </si>
  <si>
    <t>Zlatka</t>
  </si>
  <si>
    <t>Markučič</t>
  </si>
  <si>
    <t>Vjekoslav</t>
  </si>
  <si>
    <t>Giacometti</t>
  </si>
  <si>
    <t>XV gimnazija</t>
  </si>
  <si>
    <r>
      <t xml:space="preserve">ZG informatijada - KBT '07 - 1.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</si>
  <si>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Ukupno bodova po podskupini</t>
  </si>
  <si>
    <t>PLASMAN PO PODSKUPINI</t>
  </si>
  <si>
    <t>* Odlukom rukovoditelja natjecanja imaju pravo 
natjecati se izvan konkurencije sa mlađim juniorima</t>
  </si>
  <si>
    <t>Tibor</t>
  </si>
  <si>
    <t>Kulcsar</t>
  </si>
  <si>
    <t>Mihaela</t>
  </si>
  <si>
    <t>Piskač</t>
  </si>
  <si>
    <t>Alojz</t>
  </si>
  <si>
    <r>
      <t xml:space="preserve">ZG informatijada - KBT '07 - 2.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</si>
  <si>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</si>
  <si>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'07 - 2.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</si>
  <si>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t>Ivo</t>
  </si>
  <si>
    <t>Sluganović</t>
  </si>
  <si>
    <t>* Odlukom rukovoditelja natjecanja imaju pravo 
natjecati se izvan konkurencije sa mađim juniorima</t>
  </si>
  <si>
    <r>
      <t xml:space="preserve">ZG informatijada - KBT '07 - 3.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</si>
  <si>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</si>
  <si>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'07 - 3.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</si>
  <si>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</si>
  <si>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</si>
  <si>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'07 - 4.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</si>
  <si>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</si>
  <si>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</si>
  <si>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'07 - 5.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</si>
  <si>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
(1. razred SŠ - 1.,2.,3. i 4.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</si>
  <si>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 
( 2. razred SŠ - 2.,3.,4. i 5. zadatak) - </t>
    </r>
    <r>
      <rPr>
        <b/>
        <u val="single"/>
        <sz val="12"/>
        <rFont val="Arial"/>
        <family val="0"/>
      </rPr>
      <t>REZULTATI</t>
    </r>
  </si>
  <si>
    <r>
      <t xml:space="preserve">ZG informatijada - KBT '07 - 6. kolo - PASCAL/C - mlađi juniori 
( 1. i 2. razredi SŠ - 1.,2.,3.,4. i 5. zadatak) - </t>
    </r>
    <r>
      <rPr>
        <b/>
        <u val="single"/>
        <sz val="12"/>
        <rFont val="Arial"/>
        <family val="0"/>
      </rPr>
      <t>REZULTATI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</si>
</sst>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8">
    <font>
      <sz val="10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6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325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49" fontId="3" fillId="0" borderId="6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0" fontId="3" fillId="2" borderId="8" xfId="0" applyNumberFormat="1" applyFont="1" applyFill="1" applyBorder="1" applyAlignment="1" applyProtection="1">
      <alignment horizontal="center" vertical="center"/>
      <protection locked="0"/>
    </xf>
    <xf numFmtId="10" fontId="3" fillId="2" borderId="9" xfId="0" applyNumberFormat="1" applyFont="1" applyFill="1" applyBorder="1" applyAlignment="1" applyProtection="1">
      <alignment horizontal="center" vertical="center"/>
      <protection locked="0"/>
    </xf>
    <xf numFmtId="10" fontId="3" fillId="2" borderId="11" xfId="0" applyNumberFormat="1" applyFont="1" applyFill="1" applyBorder="1" applyAlignment="1" applyProtection="1">
      <alignment horizontal="center" vertical="center"/>
      <protection locked="0"/>
    </xf>
    <xf numFmtId="10" fontId="3" fillId="4" borderId="12" xfId="0" applyNumberFormat="1" applyFont="1" applyFill="1" applyBorder="1" applyAlignment="1">
      <alignment horizontal="center" vertical="center"/>
    </xf>
    <xf numFmtId="10" fontId="3" fillId="4" borderId="9" xfId="0" applyNumberFormat="1" applyFont="1" applyFill="1" applyBorder="1" applyAlignment="1">
      <alignment horizontal="center" vertical="center"/>
    </xf>
    <xf numFmtId="1" fontId="3" fillId="4" borderId="10" xfId="0" applyNumberFormat="1" applyFont="1" applyFill="1" applyBorder="1" applyAlignment="1">
      <alignment horizontal="center" vertical="center"/>
    </xf>
    <xf numFmtId="10" fontId="3" fillId="5" borderId="13" xfId="0" applyNumberFormat="1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10" fontId="3" fillId="2" borderId="15" xfId="0" applyNumberFormat="1" applyFont="1" applyFill="1" applyBorder="1" applyAlignment="1" applyProtection="1">
      <alignment horizontal="center" vertical="center"/>
      <protection locked="0"/>
    </xf>
    <xf numFmtId="10" fontId="3" fillId="2" borderId="16" xfId="0" applyNumberFormat="1" applyFont="1" applyFill="1" applyBorder="1" applyAlignment="1" applyProtection="1">
      <alignment horizontal="center" vertical="center"/>
      <protection locked="0"/>
    </xf>
    <xf numFmtId="10" fontId="3" fillId="2" borderId="18" xfId="0" applyNumberFormat="1" applyFont="1" applyFill="1" applyBorder="1" applyAlignment="1" applyProtection="1">
      <alignment horizontal="center" vertical="center"/>
      <protection locked="0"/>
    </xf>
    <xf numFmtId="10" fontId="3" fillId="4" borderId="19" xfId="0" applyNumberFormat="1" applyFont="1" applyFill="1" applyBorder="1" applyAlignment="1">
      <alignment horizontal="center" vertical="center"/>
    </xf>
    <xf numFmtId="10" fontId="3" fillId="4" borderId="16" xfId="0" applyNumberFormat="1" applyFont="1" applyFill="1" applyBorder="1" applyAlignment="1">
      <alignment horizontal="center" vertical="center"/>
    </xf>
    <xf numFmtId="1" fontId="3" fillId="4" borderId="17" xfId="0" applyNumberFormat="1" applyFont="1" applyFill="1" applyBorder="1" applyAlignment="1">
      <alignment horizontal="center" vertical="center"/>
    </xf>
    <xf numFmtId="10" fontId="3" fillId="5" borderId="20" xfId="0" applyNumberFormat="1" applyFont="1" applyFill="1" applyBorder="1" applyAlignment="1">
      <alignment horizontal="center" vertical="center"/>
    </xf>
    <xf numFmtId="0" fontId="1" fillId="5" borderId="21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0" fontId="4" fillId="2" borderId="16" xfId="0" applyNumberFormat="1" applyFont="1" applyFill="1" applyBorder="1" applyAlignment="1" applyProtection="1">
      <alignment horizontal="center" vertical="center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10" fontId="3" fillId="2" borderId="23" xfId="0" applyNumberFormat="1" applyFont="1" applyFill="1" applyBorder="1" applyAlignment="1" applyProtection="1">
      <alignment horizontal="center" vertical="center"/>
      <protection locked="0"/>
    </xf>
    <xf numFmtId="10" fontId="4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25" xfId="0" applyNumberFormat="1" applyFont="1" applyFill="1" applyBorder="1" applyAlignment="1" applyProtection="1">
      <alignment horizontal="center" vertical="center"/>
      <protection locked="0"/>
    </xf>
    <xf numFmtId="10" fontId="3" fillId="4" borderId="27" xfId="0" applyNumberFormat="1" applyFont="1" applyFill="1" applyBorder="1" applyAlignment="1">
      <alignment horizontal="center" vertical="center"/>
    </xf>
    <xf numFmtId="10" fontId="3" fillId="4" borderId="24" xfId="0" applyNumberFormat="1" applyFont="1" applyFill="1" applyBorder="1" applyAlignment="1">
      <alignment horizontal="center" vertical="center"/>
    </xf>
    <xf numFmtId="1" fontId="3" fillId="4" borderId="28" xfId="0" applyNumberFormat="1" applyFont="1" applyFill="1" applyBorder="1" applyAlignment="1">
      <alignment horizontal="center" vertical="center"/>
    </xf>
    <xf numFmtId="10" fontId="3" fillId="5" borderId="29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49" fontId="3" fillId="2" borderId="30" xfId="0" applyNumberFormat="1" applyFont="1" applyFill="1" applyBorder="1" applyAlignment="1">
      <alignment horizontal="center" vertical="center" wrapText="1"/>
    </xf>
    <xf numFmtId="49" fontId="3" fillId="2" borderId="31" xfId="0" applyNumberFormat="1" applyFont="1" applyFill="1" applyBorder="1" applyAlignment="1">
      <alignment horizontal="center" vertical="center" wrapText="1"/>
    </xf>
    <xf numFmtId="49" fontId="3" fillId="2" borderId="32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0" fontId="3" fillId="4" borderId="8" xfId="0" applyNumberFormat="1" applyFont="1" applyFill="1" applyBorder="1" applyAlignment="1">
      <alignment horizontal="center" vertical="center"/>
    </xf>
    <xf numFmtId="10" fontId="3" fillId="4" borderId="15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10" fontId="3" fillId="2" borderId="24" xfId="0" applyNumberFormat="1" applyFont="1" applyFill="1" applyBorder="1" applyAlignment="1" applyProtection="1">
      <alignment horizontal="center" vertical="center"/>
      <protection locked="0"/>
    </xf>
    <xf numFmtId="10" fontId="3" fillId="2" borderId="10" xfId="0" applyNumberFormat="1" applyFont="1" applyFill="1" applyBorder="1" applyAlignment="1" applyProtection="1">
      <alignment horizontal="center" vertical="center"/>
      <protection locked="0"/>
    </xf>
    <xf numFmtId="10" fontId="3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 applyProtection="1">
      <alignment horizontal="center" vertical="center"/>
      <protection locked="0"/>
    </xf>
    <xf numFmtId="0" fontId="3" fillId="2" borderId="24" xfId="0" applyFont="1" applyFill="1" applyBorder="1" applyAlignment="1" applyProtection="1">
      <alignment horizontal="center" vertical="center"/>
      <protection locked="0"/>
    </xf>
    <xf numFmtId="1" fontId="3" fillId="2" borderId="28" xfId="0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 applyProtection="1">
      <alignment horizontal="center" vertical="center"/>
      <protection/>
    </xf>
    <xf numFmtId="10" fontId="3" fillId="2" borderId="38" xfId="0" applyNumberFormat="1" applyFont="1" applyFill="1" applyBorder="1" applyAlignment="1" applyProtection="1">
      <alignment horizontal="center" vertical="center"/>
      <protection/>
    </xf>
    <xf numFmtId="0" fontId="1" fillId="5" borderId="1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 applyProtection="1">
      <alignment horizontal="center" vertical="center"/>
      <protection locked="0"/>
    </xf>
    <xf numFmtId="0" fontId="4" fillId="2" borderId="16" xfId="0" applyFont="1" applyFill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 applyProtection="1">
      <alignment horizontal="center" vertical="center"/>
      <protection/>
    </xf>
    <xf numFmtId="10" fontId="3" fillId="2" borderId="22" xfId="0" applyNumberFormat="1" applyFont="1" applyFill="1" applyBorder="1" applyAlignment="1" applyProtection="1">
      <alignment horizontal="center" vertical="center"/>
      <protection/>
    </xf>
    <xf numFmtId="0" fontId="1" fillId="5" borderId="20" xfId="0" applyFont="1" applyFill="1" applyBorder="1" applyAlignment="1">
      <alignment horizontal="center" vertical="center"/>
    </xf>
    <xf numFmtId="0" fontId="4" fillId="0" borderId="39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2" borderId="39" xfId="0" applyFont="1" applyFill="1" applyBorder="1" applyAlignment="1" applyProtection="1">
      <alignment horizontal="center" vertical="center"/>
      <protection locked="0"/>
    </xf>
    <xf numFmtId="0" fontId="4" fillId="2" borderId="40" xfId="0" applyFont="1" applyFill="1" applyBorder="1" applyAlignment="1" applyProtection="1">
      <alignment horizontal="center" vertical="center"/>
      <protection locked="0"/>
    </xf>
    <xf numFmtId="0" fontId="4" fillId="0" borderId="42" xfId="0" applyFont="1" applyFill="1" applyBorder="1" applyAlignment="1" applyProtection="1">
      <alignment horizontal="center" vertical="center"/>
      <protection locked="0"/>
    </xf>
    <xf numFmtId="0" fontId="1" fillId="5" borderId="43" xfId="0" applyFont="1" applyFill="1" applyBorder="1" applyAlignment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0" borderId="25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 applyProtection="1">
      <alignment horizontal="center" vertical="center"/>
      <protection/>
    </xf>
    <xf numFmtId="10" fontId="3" fillId="2" borderId="26" xfId="0" applyNumberFormat="1" applyFont="1" applyFill="1" applyBorder="1" applyAlignment="1" applyProtection="1">
      <alignment horizontal="center" vertical="center"/>
      <protection/>
    </xf>
    <xf numFmtId="0" fontId="1" fillId="5" borderId="29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2" borderId="11" xfId="0" applyFont="1" applyFill="1" applyBorder="1" applyAlignment="1" applyProtection="1">
      <alignment horizontal="center" vertical="center"/>
      <protection locked="0"/>
    </xf>
    <xf numFmtId="1" fontId="3" fillId="5" borderId="44" xfId="0" applyNumberFormat="1" applyFont="1" applyFill="1" applyBorder="1" applyAlignment="1" applyProtection="1">
      <alignment horizontal="center" vertical="center"/>
      <protection/>
    </xf>
    <xf numFmtId="10" fontId="3" fillId="2" borderId="13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 locked="0"/>
    </xf>
    <xf numFmtId="0" fontId="4" fillId="2" borderId="18" xfId="0" applyFont="1" applyFill="1" applyBorder="1" applyAlignment="1" applyProtection="1">
      <alignment horizontal="center" vertical="center"/>
      <protection locked="0"/>
    </xf>
    <xf numFmtId="1" fontId="3" fillId="5" borderId="45" xfId="0" applyNumberFormat="1" applyFont="1" applyFill="1" applyBorder="1" applyAlignment="1" applyProtection="1">
      <alignment horizontal="center" vertical="center"/>
      <protection/>
    </xf>
    <xf numFmtId="10" fontId="3" fillId="2" borderId="20" xfId="0" applyNumberFormat="1" applyFont="1" applyFill="1" applyBorder="1" applyAlignment="1" applyProtection="1">
      <alignment horizontal="center" vertical="center"/>
      <protection/>
    </xf>
    <xf numFmtId="0" fontId="4" fillId="6" borderId="46" xfId="0" applyFont="1" applyFill="1" applyBorder="1" applyAlignment="1">
      <alignment horizontal="center" vertical="center" wrapText="1"/>
    </xf>
    <xf numFmtId="0" fontId="4" fillId="6" borderId="47" xfId="0" applyFont="1" applyFill="1" applyBorder="1" applyAlignment="1">
      <alignment horizontal="center" vertical="center" wrapText="1"/>
    </xf>
    <xf numFmtId="0" fontId="4" fillId="6" borderId="48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50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 applyProtection="1">
      <alignment horizontal="center" vertical="center"/>
      <protection locked="0"/>
    </xf>
    <xf numFmtId="0" fontId="4" fillId="6" borderId="47" xfId="0" applyFont="1" applyFill="1" applyBorder="1" applyAlignment="1" applyProtection="1">
      <alignment horizontal="center" vertical="center"/>
      <protection locked="0"/>
    </xf>
    <xf numFmtId="0" fontId="4" fillId="6" borderId="50" xfId="0" applyFont="1" applyFill="1" applyBorder="1" applyAlignment="1" applyProtection="1">
      <alignment horizontal="center" vertical="center"/>
      <protection locked="0"/>
    </xf>
    <xf numFmtId="0" fontId="3" fillId="0" borderId="51" xfId="0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3" borderId="5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3" fillId="5" borderId="38" xfId="0" applyFont="1" applyFill="1" applyBorder="1" applyAlignment="1">
      <alignment horizontal="center" vertical="center"/>
    </xf>
    <xf numFmtId="10" fontId="4" fillId="2" borderId="38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2" borderId="19" xfId="0" applyFont="1" applyFill="1" applyBorder="1" applyAlignment="1" applyProtection="1">
      <alignment horizontal="center" vertical="center"/>
      <protection locked="0"/>
    </xf>
    <xf numFmtId="0" fontId="4" fillId="2" borderId="17" xfId="0" applyFont="1" applyFill="1" applyBorder="1" applyAlignment="1" applyProtection="1">
      <alignment horizontal="center" vertical="center"/>
      <protection locked="0"/>
    </xf>
    <xf numFmtId="0" fontId="3" fillId="5" borderId="22" xfId="0" applyFont="1" applyFill="1" applyBorder="1" applyAlignment="1">
      <alignment horizontal="center" vertical="center"/>
    </xf>
    <xf numFmtId="10" fontId="4" fillId="2" borderId="22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3" fillId="5" borderId="26" xfId="0" applyFont="1" applyFill="1" applyBorder="1" applyAlignment="1">
      <alignment horizontal="center" vertical="center"/>
    </xf>
    <xf numFmtId="10" fontId="4" fillId="2" borderId="26" xfId="0" applyNumberFormat="1" applyFont="1" applyFill="1" applyBorder="1" applyAlignment="1">
      <alignment horizontal="center" vertical="center"/>
    </xf>
    <xf numFmtId="1" fontId="1" fillId="5" borderId="29" xfId="0" applyNumberFormat="1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center" vertical="center"/>
    </xf>
    <xf numFmtId="10" fontId="4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54" xfId="0" applyFont="1" applyFill="1" applyBorder="1" applyAlignment="1">
      <alignment horizontal="center" vertical="center" wrapText="1"/>
    </xf>
    <xf numFmtId="0" fontId="3" fillId="3" borderId="53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10" fontId="3" fillId="2" borderId="13" xfId="0" applyNumberFormat="1" applyFont="1" applyFill="1" applyBorder="1" applyAlignment="1">
      <alignment horizontal="center" vertical="center"/>
    </xf>
    <xf numFmtId="10" fontId="3" fillId="2" borderId="20" xfId="0" applyNumberFormat="1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10" fontId="3" fillId="2" borderId="29" xfId="0" applyNumberFormat="1" applyFont="1" applyFill="1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/>
      <protection locked="0"/>
    </xf>
    <xf numFmtId="0" fontId="3" fillId="5" borderId="13" xfId="0" applyFont="1" applyFill="1" applyBorder="1" applyAlignment="1" applyProtection="1">
      <alignment horizontal="center" vertical="center"/>
      <protection/>
    </xf>
    <xf numFmtId="10" fontId="3" fillId="2" borderId="44" xfId="0" applyNumberFormat="1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 applyProtection="1">
      <alignment horizontal="center" vertical="center"/>
      <protection locked="0"/>
    </xf>
    <xf numFmtId="0" fontId="3" fillId="5" borderId="20" xfId="0" applyFont="1" applyFill="1" applyBorder="1" applyAlignment="1" applyProtection="1">
      <alignment horizontal="center" vertical="center"/>
      <protection/>
    </xf>
    <xf numFmtId="10" fontId="3" fillId="2" borderId="45" xfId="0" applyNumberFormat="1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 applyProtection="1">
      <alignment horizontal="center" vertical="center"/>
      <protection/>
    </xf>
    <xf numFmtId="0" fontId="3" fillId="5" borderId="55" xfId="0" applyFont="1" applyFill="1" applyBorder="1" applyAlignment="1" applyProtection="1">
      <alignment horizontal="center" vertical="center"/>
      <protection/>
    </xf>
    <xf numFmtId="0" fontId="3" fillId="5" borderId="29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3" fillId="0" borderId="56" xfId="0" applyFont="1" applyFill="1" applyBorder="1" applyAlignment="1">
      <alignment horizontal="center" vertical="center" wrapText="1"/>
    </xf>
    <xf numFmtId="0" fontId="3" fillId="0" borderId="57" xfId="0" applyFont="1" applyFill="1" applyBorder="1" applyAlignment="1">
      <alignment horizontal="center" vertical="center" wrapText="1"/>
    </xf>
    <xf numFmtId="0" fontId="3" fillId="3" borderId="58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2" borderId="60" xfId="0" applyFont="1" applyFill="1" applyBorder="1" applyAlignment="1">
      <alignment horizontal="center" vertical="center" wrapText="1"/>
    </xf>
    <xf numFmtId="0" fontId="3" fillId="2" borderId="62" xfId="0" applyFont="1" applyFill="1" applyBorder="1" applyAlignment="1">
      <alignment horizontal="center" vertical="center" wrapText="1"/>
    </xf>
    <xf numFmtId="0" fontId="3" fillId="3" borderId="6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2" borderId="4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3" fillId="5" borderId="54" xfId="0" applyFont="1" applyFill="1" applyBorder="1" applyAlignment="1">
      <alignment horizontal="center" vertical="center"/>
    </xf>
    <xf numFmtId="10" fontId="3" fillId="2" borderId="58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3" borderId="64" xfId="0" applyFont="1" applyFill="1" applyBorder="1" applyAlignment="1">
      <alignment horizontal="center" vertical="center" wrapText="1"/>
    </xf>
    <xf numFmtId="1" fontId="3" fillId="5" borderId="65" xfId="0" applyNumberFormat="1" applyFont="1" applyFill="1" applyBorder="1" applyAlignment="1" applyProtection="1">
      <alignment horizontal="center" vertical="center"/>
      <protection/>
    </xf>
    <xf numFmtId="10" fontId="3" fillId="2" borderId="66" xfId="0" applyNumberFormat="1" applyFont="1" applyFill="1" applyBorder="1" applyAlignment="1" applyProtection="1">
      <alignment horizontal="center" vertical="center"/>
      <protection/>
    </xf>
    <xf numFmtId="0" fontId="1" fillId="5" borderId="67" xfId="0" applyFont="1" applyFill="1" applyBorder="1" applyAlignment="1">
      <alignment horizontal="center" vertical="center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2" borderId="69" xfId="0" applyFont="1" applyFill="1" applyBorder="1" applyAlignment="1" applyProtection="1">
      <alignment horizontal="center" vertical="center"/>
      <protection locked="0"/>
    </xf>
    <xf numFmtId="0" fontId="4" fillId="0" borderId="70" xfId="0" applyFont="1" applyBorder="1" applyAlignment="1" applyProtection="1">
      <alignment horizontal="center" vertical="center"/>
      <protection locked="0"/>
    </xf>
    <xf numFmtId="0" fontId="4" fillId="2" borderId="71" xfId="0" applyFont="1" applyFill="1" applyBorder="1" applyAlignment="1" applyProtection="1">
      <alignment horizontal="center" vertical="center"/>
      <protection locked="0"/>
    </xf>
    <xf numFmtId="0" fontId="4" fillId="0" borderId="72" xfId="0" applyFont="1" applyFill="1" applyBorder="1" applyAlignment="1">
      <alignment horizontal="center" vertical="center" wrapText="1"/>
    </xf>
    <xf numFmtId="0" fontId="4" fillId="0" borderId="73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 vertical="center" wrapText="1"/>
    </xf>
    <xf numFmtId="0" fontId="4" fillId="0" borderId="75" xfId="0" applyFont="1" applyFill="1" applyBorder="1" applyAlignment="1">
      <alignment horizontal="center" vertical="center" wrapText="1"/>
    </xf>
    <xf numFmtId="0" fontId="4" fillId="2" borderId="76" xfId="0" applyFont="1" applyFill="1" applyBorder="1" applyAlignment="1" applyProtection="1">
      <alignment horizontal="center" vertical="center"/>
      <protection locked="0"/>
    </xf>
    <xf numFmtId="0" fontId="4" fillId="2" borderId="73" xfId="0" applyFont="1" applyFill="1" applyBorder="1" applyAlignment="1" applyProtection="1">
      <alignment horizontal="center" vertical="center"/>
      <protection locked="0"/>
    </xf>
    <xf numFmtId="0" fontId="4" fillId="2" borderId="74" xfId="0" applyFont="1" applyFill="1" applyBorder="1" applyAlignment="1" applyProtection="1">
      <alignment horizontal="center" vertical="center"/>
      <protection locked="0"/>
    </xf>
    <xf numFmtId="10" fontId="4" fillId="2" borderId="55" xfId="0" applyNumberFormat="1" applyFont="1" applyFill="1" applyBorder="1" applyAlignment="1">
      <alignment horizontal="center" vertical="center"/>
    </xf>
    <xf numFmtId="0" fontId="3" fillId="0" borderId="77" xfId="0" applyFont="1" applyFill="1" applyBorder="1" applyAlignment="1">
      <alignment horizontal="center" vertical="center" wrapText="1"/>
    </xf>
    <xf numFmtId="0" fontId="3" fillId="0" borderId="78" xfId="0" applyFont="1" applyFill="1" applyBorder="1" applyAlignment="1">
      <alignment horizontal="center" vertical="center" wrapText="1"/>
    </xf>
    <xf numFmtId="0" fontId="3" fillId="0" borderId="79" xfId="0" applyFont="1" applyFill="1" applyBorder="1" applyAlignment="1">
      <alignment horizontal="center"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82" xfId="0" applyFont="1" applyFill="1" applyBorder="1" applyAlignment="1">
      <alignment horizontal="center" vertical="center" wrapText="1"/>
    </xf>
    <xf numFmtId="0" fontId="3" fillId="2" borderId="80" xfId="0" applyFont="1" applyFill="1" applyBorder="1" applyAlignment="1">
      <alignment horizontal="center" vertical="center" wrapText="1"/>
    </xf>
    <xf numFmtId="0" fontId="3" fillId="2" borderId="83" xfId="0" applyFont="1" applyFill="1" applyBorder="1" applyAlignment="1">
      <alignment horizontal="center" vertical="center" wrapText="1"/>
    </xf>
    <xf numFmtId="0" fontId="3" fillId="3" borderId="84" xfId="0" applyFont="1" applyFill="1" applyBorder="1" applyAlignment="1">
      <alignment horizontal="center" vertical="center" wrapText="1"/>
    </xf>
    <xf numFmtId="0" fontId="3" fillId="3" borderId="85" xfId="0" applyFont="1" applyFill="1" applyBorder="1" applyAlignment="1">
      <alignment horizontal="center" vertical="center" wrapText="1"/>
    </xf>
    <xf numFmtId="0" fontId="4" fillId="6" borderId="86" xfId="0" applyFont="1" applyFill="1" applyBorder="1" applyAlignment="1">
      <alignment horizontal="center" vertical="center" wrapText="1"/>
    </xf>
    <xf numFmtId="0" fontId="4" fillId="6" borderId="87" xfId="0" applyFont="1" applyFill="1" applyBorder="1" applyAlignment="1">
      <alignment horizontal="center" vertical="center" wrapText="1"/>
    </xf>
    <xf numFmtId="0" fontId="4" fillId="6" borderId="88" xfId="0" applyFont="1" applyFill="1" applyBorder="1" applyAlignment="1">
      <alignment horizontal="center" vertical="center" wrapText="1"/>
    </xf>
    <xf numFmtId="0" fontId="4" fillId="6" borderId="89" xfId="0" applyFont="1" applyFill="1" applyBorder="1" applyAlignment="1">
      <alignment horizontal="center" vertical="center" wrapText="1"/>
    </xf>
    <xf numFmtId="0" fontId="4" fillId="6" borderId="90" xfId="0" applyFont="1" applyFill="1" applyBorder="1" applyAlignment="1">
      <alignment horizontal="center" vertical="center" wrapText="1"/>
    </xf>
    <xf numFmtId="0" fontId="4" fillId="6" borderId="91" xfId="0" applyFont="1" applyFill="1" applyBorder="1" applyAlignment="1" applyProtection="1">
      <alignment horizontal="center" vertical="center"/>
      <protection locked="0"/>
    </xf>
    <xf numFmtId="0" fontId="4" fillId="6" borderId="87" xfId="0" applyFont="1" applyFill="1" applyBorder="1" applyAlignment="1" applyProtection="1">
      <alignment horizontal="center" vertical="center"/>
      <protection locked="0"/>
    </xf>
    <xf numFmtId="0" fontId="4" fillId="6" borderId="92" xfId="0" applyFont="1" applyFill="1" applyBorder="1" applyAlignment="1" applyProtection="1">
      <alignment horizontal="center" vertical="center"/>
      <protection locked="0"/>
    </xf>
    <xf numFmtId="0" fontId="3" fillId="0" borderId="93" xfId="0" applyFont="1" applyBorder="1" applyAlignment="1">
      <alignment horizontal="center" vertical="center" wrapText="1"/>
    </xf>
    <xf numFmtId="0" fontId="3" fillId="2" borderId="94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95" xfId="0" applyFont="1" applyFill="1" applyBorder="1" applyAlignment="1">
      <alignment horizontal="center" vertical="center" wrapText="1"/>
    </xf>
    <xf numFmtId="0" fontId="3" fillId="5" borderId="96" xfId="0" applyFont="1" applyFill="1" applyBorder="1" applyAlignment="1">
      <alignment horizontal="center" vertical="center"/>
    </xf>
    <xf numFmtId="0" fontId="1" fillId="5" borderId="97" xfId="0" applyFont="1" applyFill="1" applyBorder="1" applyAlignment="1">
      <alignment horizontal="center" vertical="center"/>
    </xf>
    <xf numFmtId="0" fontId="3" fillId="5" borderId="98" xfId="0" applyFont="1" applyFill="1" applyBorder="1" applyAlignment="1">
      <alignment horizontal="center" vertical="center"/>
    </xf>
    <xf numFmtId="0" fontId="1" fillId="5" borderId="99" xfId="0" applyFont="1" applyFill="1" applyBorder="1" applyAlignment="1">
      <alignment horizontal="center" vertical="center"/>
    </xf>
    <xf numFmtId="0" fontId="3" fillId="5" borderId="100" xfId="0" applyFont="1" applyFill="1" applyBorder="1" applyAlignment="1">
      <alignment horizontal="center" vertical="center"/>
    </xf>
    <xf numFmtId="10" fontId="4" fillId="2" borderId="101" xfId="0" applyNumberFormat="1" applyFont="1" applyFill="1" applyBorder="1" applyAlignment="1">
      <alignment horizontal="center" vertical="center"/>
    </xf>
    <xf numFmtId="1" fontId="1" fillId="5" borderId="102" xfId="0" applyNumberFormat="1" applyFont="1" applyFill="1" applyBorder="1" applyAlignment="1">
      <alignment horizontal="center" vertical="center"/>
    </xf>
    <xf numFmtId="1" fontId="1" fillId="5" borderId="103" xfId="0" applyNumberFormat="1" applyFont="1" applyFill="1" applyBorder="1" applyAlignment="1">
      <alignment horizontal="center" vertical="center"/>
    </xf>
    <xf numFmtId="0" fontId="1" fillId="5" borderId="104" xfId="0" applyFont="1" applyFill="1" applyBorder="1" applyAlignment="1">
      <alignment horizontal="center" vertical="center"/>
    </xf>
    <xf numFmtId="0" fontId="1" fillId="5" borderId="103" xfId="0" applyFont="1" applyFill="1" applyBorder="1" applyAlignment="1">
      <alignment horizontal="center" vertical="center"/>
    </xf>
    <xf numFmtId="0" fontId="5" fillId="5" borderId="21" xfId="0" applyFont="1" applyFill="1" applyBorder="1" applyAlignment="1">
      <alignment horizontal="center" vertical="center"/>
    </xf>
    <xf numFmtId="0" fontId="5" fillId="5" borderId="103" xfId="0" applyFont="1" applyFill="1" applyBorder="1" applyAlignment="1">
      <alignment horizontal="center" vertical="center"/>
    </xf>
    <xf numFmtId="10" fontId="3" fillId="2" borderId="38" xfId="0" applyNumberFormat="1" applyFont="1" applyFill="1" applyBorder="1" applyAlignment="1">
      <alignment horizontal="center" vertical="center"/>
    </xf>
    <xf numFmtId="10" fontId="3" fillId="2" borderId="22" xfId="0" applyNumberFormat="1" applyFont="1" applyFill="1" applyBorder="1" applyAlignment="1">
      <alignment horizontal="center" vertical="center"/>
    </xf>
    <xf numFmtId="10" fontId="3" fillId="0" borderId="0" xfId="0" applyNumberFormat="1" applyFont="1" applyFill="1" applyBorder="1" applyAlignment="1">
      <alignment horizontal="center" vertical="center"/>
    </xf>
    <xf numFmtId="0" fontId="4" fillId="0" borderId="86" xfId="0" applyFont="1" applyFill="1" applyBorder="1" applyAlignment="1">
      <alignment horizontal="center" vertical="center" wrapText="1"/>
    </xf>
    <xf numFmtId="0" fontId="4" fillId="0" borderId="87" xfId="0" applyFont="1" applyFill="1" applyBorder="1" applyAlignment="1">
      <alignment horizontal="center" vertical="center" wrapText="1"/>
    </xf>
    <xf numFmtId="0" fontId="4" fillId="0" borderId="90" xfId="0" applyFont="1" applyFill="1" applyBorder="1" applyAlignment="1">
      <alignment horizontal="center" vertical="center" wrapText="1"/>
    </xf>
    <xf numFmtId="0" fontId="4" fillId="2" borderId="86" xfId="0" applyFont="1" applyFill="1" applyBorder="1" applyAlignment="1" applyProtection="1">
      <alignment horizontal="center" vertical="center"/>
      <protection locked="0"/>
    </xf>
    <xf numFmtId="0" fontId="4" fillId="2" borderId="87" xfId="0" applyFont="1" applyFill="1" applyBorder="1" applyAlignment="1" applyProtection="1">
      <alignment horizontal="center" vertical="center"/>
      <protection locked="0"/>
    </xf>
    <xf numFmtId="0" fontId="4" fillId="2" borderId="90" xfId="0" applyFont="1" applyFill="1" applyBorder="1" applyAlignment="1" applyProtection="1">
      <alignment horizontal="center" vertical="center"/>
      <protection locked="0"/>
    </xf>
    <xf numFmtId="0" fontId="3" fillId="5" borderId="101" xfId="0" applyFont="1" applyFill="1" applyBorder="1" applyAlignment="1">
      <alignment horizontal="center" vertical="center"/>
    </xf>
    <xf numFmtId="10" fontId="3" fillId="2" borderId="101" xfId="0" applyNumberFormat="1" applyFont="1" applyFill="1" applyBorder="1" applyAlignment="1">
      <alignment horizontal="center" vertical="center"/>
    </xf>
    <xf numFmtId="1" fontId="1" fillId="5" borderId="66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0" borderId="86" xfId="0" applyFont="1" applyBorder="1" applyAlignment="1">
      <alignment horizontal="center" vertical="center" wrapText="1"/>
    </xf>
    <xf numFmtId="0" fontId="4" fillId="0" borderId="87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2" borderId="89" xfId="0" applyFont="1" applyFill="1" applyBorder="1" applyAlignment="1">
      <alignment horizontal="center" vertical="center"/>
    </xf>
    <xf numFmtId="0" fontId="4" fillId="2" borderId="87" xfId="0" applyFont="1" applyFill="1" applyBorder="1" applyAlignment="1">
      <alignment horizontal="center" vertical="center"/>
    </xf>
    <xf numFmtId="0" fontId="4" fillId="2" borderId="90" xfId="0" applyFont="1" applyFill="1" applyBorder="1" applyAlignment="1">
      <alignment horizontal="center" vertical="center"/>
    </xf>
    <xf numFmtId="10" fontId="3" fillId="2" borderId="66" xfId="0" applyNumberFormat="1" applyFont="1" applyFill="1" applyBorder="1" applyAlignment="1">
      <alignment horizontal="center" vertical="center"/>
    </xf>
    <xf numFmtId="0" fontId="4" fillId="2" borderId="105" xfId="0" applyFont="1" applyFill="1" applyBorder="1" applyAlignment="1" applyProtection="1">
      <alignment horizontal="center" vertical="center"/>
      <protection locked="0"/>
    </xf>
    <xf numFmtId="0" fontId="4" fillId="0" borderId="75" xfId="0" applyFont="1" applyBorder="1" applyAlignment="1" applyProtection="1">
      <alignment horizontal="center" vertical="center"/>
      <protection locked="0"/>
    </xf>
    <xf numFmtId="0" fontId="3" fillId="2" borderId="77" xfId="0" applyFont="1" applyFill="1" applyBorder="1" applyAlignment="1">
      <alignment horizontal="center" vertical="center" wrapText="1"/>
    </xf>
    <xf numFmtId="0" fontId="3" fillId="0" borderId="106" xfId="0" applyFont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10" fontId="3" fillId="2" borderId="26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1" fontId="3" fillId="6" borderId="58" xfId="0" applyNumberFormat="1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3" borderId="107" xfId="0" applyFont="1" applyFill="1" applyBorder="1" applyAlignment="1">
      <alignment horizontal="center" vertical="center" wrapText="1"/>
    </xf>
    <xf numFmtId="0" fontId="1" fillId="3" borderId="84" xfId="0" applyFont="1" applyFill="1" applyBorder="1" applyAlignment="1">
      <alignment horizontal="center" vertical="center" wrapText="1"/>
    </xf>
    <xf numFmtId="0" fontId="1" fillId="3" borderId="85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 applyProtection="1">
      <alignment horizontal="center" vertical="center"/>
      <protection locked="0"/>
    </xf>
    <xf numFmtId="10" fontId="3" fillId="2" borderId="108" xfId="0" applyNumberFormat="1" applyFont="1" applyFill="1" applyBorder="1" applyAlignment="1" applyProtection="1">
      <alignment horizontal="center" vertical="center"/>
      <protection/>
    </xf>
    <xf numFmtId="0" fontId="3" fillId="5" borderId="109" xfId="0" applyFont="1" applyFill="1" applyBorder="1" applyAlignment="1" applyProtection="1">
      <alignment horizontal="center" vertical="center"/>
      <protection/>
    </xf>
    <xf numFmtId="0" fontId="3" fillId="5" borderId="110" xfId="0" applyFont="1" applyFill="1" applyBorder="1" applyAlignment="1" applyProtection="1">
      <alignment horizontal="center" vertical="center"/>
      <protection/>
    </xf>
    <xf numFmtId="0" fontId="3" fillId="5" borderId="111" xfId="0" applyFont="1" applyFill="1" applyBorder="1" applyAlignment="1" applyProtection="1">
      <alignment horizontal="center" vertical="center"/>
      <protection/>
    </xf>
    <xf numFmtId="0" fontId="5" fillId="3" borderId="6" xfId="0" applyFont="1" applyFill="1" applyBorder="1" applyAlignment="1">
      <alignment horizontal="center" vertical="center" wrapText="1"/>
    </xf>
    <xf numFmtId="10" fontId="3" fillId="2" borderId="72" xfId="0" applyNumberFormat="1" applyFont="1" applyFill="1" applyBorder="1" applyAlignment="1" applyProtection="1">
      <alignment horizontal="center" vertical="center"/>
      <protection locked="0"/>
    </xf>
    <xf numFmtId="10" fontId="3" fillId="2" borderId="73" xfId="0" applyNumberFormat="1" applyFont="1" applyFill="1" applyBorder="1" applyAlignment="1" applyProtection="1">
      <alignment horizontal="center" vertical="center"/>
      <protection locked="0"/>
    </xf>
    <xf numFmtId="10" fontId="3" fillId="2" borderId="75" xfId="0" applyNumberFormat="1" applyFont="1" applyFill="1" applyBorder="1" applyAlignment="1" applyProtection="1">
      <alignment horizontal="center" vertical="center"/>
      <protection locked="0"/>
    </xf>
    <xf numFmtId="49" fontId="3" fillId="2" borderId="112" xfId="0" applyNumberFormat="1" applyFont="1" applyFill="1" applyBorder="1" applyAlignment="1">
      <alignment horizontal="center" vertical="center" wrapText="1"/>
    </xf>
    <xf numFmtId="49" fontId="3" fillId="2" borderId="113" xfId="0" applyNumberFormat="1" applyFont="1" applyFill="1" applyBorder="1" applyAlignment="1">
      <alignment horizontal="center" vertical="center" wrapText="1"/>
    </xf>
    <xf numFmtId="49" fontId="3" fillId="2" borderId="114" xfId="0" applyNumberFormat="1" applyFont="1" applyFill="1" applyBorder="1" applyAlignment="1">
      <alignment horizontal="center" vertical="center" wrapText="1"/>
    </xf>
    <xf numFmtId="10" fontId="3" fillId="2" borderId="115" xfId="0" applyNumberFormat="1" applyFont="1" applyFill="1" applyBorder="1" applyAlignment="1" applyProtection="1">
      <alignment horizontal="center" vertical="center"/>
      <protection locked="0"/>
    </xf>
    <xf numFmtId="10" fontId="3" fillId="2" borderId="31" xfId="0" applyNumberFormat="1" applyFont="1" applyFill="1" applyBorder="1" applyAlignment="1" applyProtection="1">
      <alignment horizontal="center" vertical="center"/>
      <protection locked="0"/>
    </xf>
    <xf numFmtId="10" fontId="3" fillId="2" borderId="47" xfId="0" applyNumberFormat="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V56" sqref="V56"/>
    </sheetView>
  </sheetViews>
  <sheetFormatPr defaultColWidth="9.140625" defaultRowHeight="12.75"/>
  <cols>
    <col min="1" max="1" width="7.8515625" style="0" customWidth="1"/>
    <col min="3" max="3" width="4.57421875" style="0" customWidth="1"/>
    <col min="5" max="7" width="7.8515625" style="0" customWidth="1"/>
    <col min="8" max="8" width="7.7109375" style="0" customWidth="1"/>
    <col min="9" max="9" width="8.00390625" style="0" customWidth="1"/>
    <col min="10" max="10" width="7.421875" style="1" customWidth="1"/>
    <col min="11" max="18" width="0" style="0" hidden="1" customWidth="1"/>
  </cols>
  <sheetData>
    <row r="1" spans="1:20" ht="43.5" customHeight="1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</row>
    <row r="2" spans="1:20" ht="42.75" customHeight="1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8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  <c r="Q2" s="10" t="s">
        <v>17</v>
      </c>
      <c r="R2" s="10" t="s">
        <v>18</v>
      </c>
      <c r="S2" s="11" t="s">
        <v>19</v>
      </c>
      <c r="T2" s="12" t="s">
        <v>20</v>
      </c>
    </row>
    <row r="3" spans="1:20" ht="22.5" customHeight="1">
      <c r="A3" s="13" t="s">
        <v>21</v>
      </c>
      <c r="B3" s="14" t="s">
        <v>22</v>
      </c>
      <c r="C3" s="15">
        <v>1</v>
      </c>
      <c r="D3" s="13" t="s">
        <v>23</v>
      </c>
      <c r="E3" s="16">
        <v>0.64</v>
      </c>
      <c r="F3" s="17">
        <v>0.55</v>
      </c>
      <c r="G3" s="17">
        <v>0.27</v>
      </c>
      <c r="H3" s="17">
        <v>0.29</v>
      </c>
      <c r="I3" s="17">
        <v>0.4</v>
      </c>
      <c r="J3" s="18"/>
      <c r="K3" s="19">
        <f>SUM(F3:J3)</f>
        <v>1.5100000000000002</v>
      </c>
      <c r="L3" s="20">
        <f>SUM(E3,G3:J3)</f>
        <v>1.6</v>
      </c>
      <c r="M3" s="20">
        <f>SUM(E3:F3,H3:J3)</f>
        <v>1.88</v>
      </c>
      <c r="N3" s="20">
        <f>SUM(E3:G3,I3:J3)</f>
        <v>1.8599999999999999</v>
      </c>
      <c r="O3" s="20">
        <f>SUM(E3:H3,J3)</f>
        <v>1.75</v>
      </c>
      <c r="P3" s="20">
        <f>SUM(E3:I3)</f>
        <v>2.15</v>
      </c>
      <c r="Q3" s="20">
        <f>MAX(K3:P3)</f>
        <v>2.15</v>
      </c>
      <c r="R3" s="21">
        <f>COUNTBLANK(E3:J3)</f>
        <v>1</v>
      </c>
      <c r="S3" s="22">
        <f>IF(R3=0,Q3/5,Q3/(6-R3))</f>
        <v>0.43</v>
      </c>
      <c r="T3" s="23">
        <v>1</v>
      </c>
    </row>
    <row r="4" spans="1:20" ht="22.5" customHeight="1">
      <c r="A4" s="24" t="s">
        <v>27</v>
      </c>
      <c r="B4" s="25" t="s">
        <v>28</v>
      </c>
      <c r="C4" s="26">
        <v>1</v>
      </c>
      <c r="D4" s="24" t="s">
        <v>26</v>
      </c>
      <c r="E4" s="27">
        <v>0.35</v>
      </c>
      <c r="F4" s="28">
        <v>0.6</v>
      </c>
      <c r="G4" s="28">
        <v>0.28</v>
      </c>
      <c r="H4" s="28">
        <v>0.5</v>
      </c>
      <c r="I4" s="28">
        <v>0.25</v>
      </c>
      <c r="J4" s="29"/>
      <c r="K4" s="30">
        <f>SUM(F4:J4)</f>
        <v>1.63</v>
      </c>
      <c r="L4" s="31">
        <f>SUM(E4,G4:J4)</f>
        <v>1.38</v>
      </c>
      <c r="M4" s="31">
        <f>SUM(E4:F4,H4:J4)</f>
        <v>1.7</v>
      </c>
      <c r="N4" s="31">
        <f>SUM(E4:G4,I4:J4)</f>
        <v>1.48</v>
      </c>
      <c r="O4" s="31">
        <f>SUM(E4:H4,J4)</f>
        <v>1.73</v>
      </c>
      <c r="P4" s="31">
        <f>SUM(E4:I4)</f>
        <v>1.98</v>
      </c>
      <c r="Q4" s="31">
        <f>SUM(E4:J4)</f>
        <v>1.98</v>
      </c>
      <c r="R4" s="32">
        <f>COUNTBLANK(E4:J4)</f>
        <v>1</v>
      </c>
      <c r="S4" s="33">
        <f>IF(R4=0,Q4/5,Q4/(6-R4))</f>
        <v>0.396</v>
      </c>
      <c r="T4" s="34">
        <v>2</v>
      </c>
    </row>
    <row r="5" spans="1:20" ht="22.5" customHeight="1">
      <c r="A5" s="24" t="s">
        <v>24</v>
      </c>
      <c r="B5" s="25" t="s">
        <v>25</v>
      </c>
      <c r="C5" s="26">
        <v>1</v>
      </c>
      <c r="D5" s="24" t="s">
        <v>26</v>
      </c>
      <c r="E5" s="27">
        <v>0.56</v>
      </c>
      <c r="F5" s="28">
        <v>0.4</v>
      </c>
      <c r="G5" s="28">
        <v>0.01</v>
      </c>
      <c r="H5" s="28">
        <v>0.6</v>
      </c>
      <c r="I5" s="28">
        <v>0.22</v>
      </c>
      <c r="J5" s="29"/>
      <c r="K5" s="30">
        <f>SUM(F5:J5)</f>
        <v>1.23</v>
      </c>
      <c r="L5" s="31">
        <f>SUM(E5,G5:J5)</f>
        <v>1.39</v>
      </c>
      <c r="M5" s="31">
        <f>SUM(E5:F5,H5:J5)</f>
        <v>1.78</v>
      </c>
      <c r="N5" s="31">
        <f>SUM(E5:G5,I5:J5)</f>
        <v>1.1900000000000002</v>
      </c>
      <c r="O5" s="31">
        <f>SUM(E5:H5,J5)</f>
        <v>1.57</v>
      </c>
      <c r="P5" s="31">
        <f>SUM(E5:I5)</f>
        <v>1.79</v>
      </c>
      <c r="Q5" s="31">
        <f>SUM(E5:J5)</f>
        <v>1.79</v>
      </c>
      <c r="R5" s="32">
        <f>COUNTBLANK(E5:J5)</f>
        <v>1</v>
      </c>
      <c r="S5" s="33">
        <f>IF(R5=0,Q5/5,Q5/(6-R5))</f>
        <v>0.358</v>
      </c>
      <c r="T5" s="34">
        <v>3</v>
      </c>
    </row>
    <row r="6" spans="1:20" ht="22.5" customHeight="1">
      <c r="A6" s="24" t="s">
        <v>29</v>
      </c>
      <c r="B6" s="25" t="s">
        <v>30</v>
      </c>
      <c r="C6" s="26">
        <v>1</v>
      </c>
      <c r="D6" s="24" t="s">
        <v>31</v>
      </c>
      <c r="E6" s="27">
        <v>0.04</v>
      </c>
      <c r="F6" s="28">
        <v>0.7</v>
      </c>
      <c r="G6" s="28">
        <v>0</v>
      </c>
      <c r="H6" s="28">
        <v>0.6</v>
      </c>
      <c r="I6" s="28">
        <v>0.4</v>
      </c>
      <c r="J6" s="29"/>
      <c r="K6" s="30">
        <f>SUM(F6:J6)</f>
        <v>1.6999999999999997</v>
      </c>
      <c r="L6" s="31">
        <f>SUM(E6,G6:J6)</f>
        <v>1.04</v>
      </c>
      <c r="M6" s="31">
        <f>SUM(E6:F6,H6:J6)</f>
        <v>1.7399999999999998</v>
      </c>
      <c r="N6" s="31">
        <f>SUM(E6:G6,I6:J6)</f>
        <v>1.1400000000000001</v>
      </c>
      <c r="O6" s="31">
        <f>SUM(E6:H6,J6)</f>
        <v>1.3399999999999999</v>
      </c>
      <c r="P6" s="31">
        <f>SUM(E6:I6)</f>
        <v>1.7399999999999998</v>
      </c>
      <c r="Q6" s="31">
        <f>SUM(E6:J6)</f>
        <v>1.7399999999999998</v>
      </c>
      <c r="R6" s="32">
        <f>COUNTBLANK(E6:J6)</f>
        <v>1</v>
      </c>
      <c r="S6" s="33">
        <f>IF(R6=0,Q6/5,Q6/(6-R6))</f>
        <v>0.348</v>
      </c>
      <c r="T6" s="34">
        <v>4</v>
      </c>
    </row>
    <row r="7" spans="1:20" ht="22.5" customHeight="1">
      <c r="A7" s="35" t="s">
        <v>32</v>
      </c>
      <c r="B7" s="36" t="s">
        <v>33</v>
      </c>
      <c r="C7" s="37">
        <v>1</v>
      </c>
      <c r="D7" s="35" t="s">
        <v>31</v>
      </c>
      <c r="E7" s="27">
        <v>0.32</v>
      </c>
      <c r="F7" s="28">
        <v>0</v>
      </c>
      <c r="G7" s="28">
        <v>0.53</v>
      </c>
      <c r="H7" s="28">
        <v>0.52</v>
      </c>
      <c r="I7" s="28">
        <v>0</v>
      </c>
      <c r="J7" s="29"/>
      <c r="K7" s="30">
        <f>SUM(F7:J7)</f>
        <v>1.05</v>
      </c>
      <c r="L7" s="31">
        <f>SUM(E7,G7:J7)</f>
        <v>1.37</v>
      </c>
      <c r="M7" s="31">
        <f>SUM(E7:F7,H7:J7)</f>
        <v>0.8400000000000001</v>
      </c>
      <c r="N7" s="31">
        <f>SUM(E7:G7,I7:J7)</f>
        <v>0.8500000000000001</v>
      </c>
      <c r="O7" s="31">
        <f>SUM(E7:H7,J7)</f>
        <v>1.37</v>
      </c>
      <c r="P7" s="31">
        <f>SUM(E7:I7)</f>
        <v>1.37</v>
      </c>
      <c r="Q7" s="31">
        <f>SUM(E7:J7)</f>
        <v>1.37</v>
      </c>
      <c r="R7" s="32">
        <f>COUNTBLANK(E7:J7)</f>
        <v>1</v>
      </c>
      <c r="S7" s="33">
        <f>IF(R7=0,Q7/5,Q7/(6-R7))</f>
        <v>0.274</v>
      </c>
      <c r="T7" s="34">
        <v>5</v>
      </c>
    </row>
    <row r="8" spans="1:20" ht="22.5" customHeight="1">
      <c r="A8" s="24" t="s">
        <v>34</v>
      </c>
      <c r="B8" s="25" t="s">
        <v>35</v>
      </c>
      <c r="C8" s="26">
        <v>1</v>
      </c>
      <c r="D8" s="24" t="s">
        <v>36</v>
      </c>
      <c r="E8" s="27">
        <v>0.3</v>
      </c>
      <c r="F8" s="28">
        <v>0</v>
      </c>
      <c r="G8" s="28">
        <v>0</v>
      </c>
      <c r="H8" s="28">
        <v>0</v>
      </c>
      <c r="I8" s="28">
        <v>0</v>
      </c>
      <c r="J8" s="29"/>
      <c r="K8" s="30">
        <f>SUM(F8:J8)</f>
        <v>0</v>
      </c>
      <c r="L8" s="31">
        <f>SUM(E8,G8:J8)</f>
        <v>0.3</v>
      </c>
      <c r="M8" s="31">
        <f>SUM(E8:F8,H8:J8)</f>
        <v>0.3</v>
      </c>
      <c r="N8" s="31">
        <f>SUM(E8:G8,I8:J8)</f>
        <v>0.3</v>
      </c>
      <c r="O8" s="31">
        <f>SUM(E8:H8,J8)</f>
        <v>0.3</v>
      </c>
      <c r="P8" s="31">
        <f>SUM(E8:I8)</f>
        <v>0.3</v>
      </c>
      <c r="Q8" s="31">
        <f>SUM(E8:J8)</f>
        <v>0.3</v>
      </c>
      <c r="R8" s="32">
        <f>COUNTBLANK(E8:J8)</f>
        <v>1</v>
      </c>
      <c r="S8" s="33">
        <f>IF(R8=0,Q8/5,Q8/(6-R8))</f>
        <v>0.06</v>
      </c>
      <c r="T8" s="34">
        <v>6</v>
      </c>
    </row>
    <row r="9" spans="1:20" ht="22.5" customHeight="1">
      <c r="A9" s="24" t="s">
        <v>37</v>
      </c>
      <c r="B9" s="25" t="s">
        <v>38</v>
      </c>
      <c r="C9" s="26">
        <v>1</v>
      </c>
      <c r="D9" s="24" t="s">
        <v>39</v>
      </c>
      <c r="E9" s="27">
        <v>0.09</v>
      </c>
      <c r="F9" s="28">
        <v>0</v>
      </c>
      <c r="G9" s="28">
        <v>0</v>
      </c>
      <c r="H9" s="28">
        <v>0</v>
      </c>
      <c r="I9" s="28">
        <v>0</v>
      </c>
      <c r="J9" s="29"/>
      <c r="K9" s="30">
        <f>SUM(F9:J9)</f>
        <v>0</v>
      </c>
      <c r="L9" s="31">
        <f>SUM(E9,G9:J9)</f>
        <v>0.09</v>
      </c>
      <c r="M9" s="31">
        <f>SUM(E9:F9,H9:J9)</f>
        <v>0.09</v>
      </c>
      <c r="N9" s="31">
        <f>SUM(E9:G9,I9:J9)</f>
        <v>0.09</v>
      </c>
      <c r="O9" s="31">
        <f>SUM(E9:H9,J9)</f>
        <v>0.09</v>
      </c>
      <c r="P9" s="31">
        <f>SUM(E9:I9)</f>
        <v>0.09</v>
      </c>
      <c r="Q9" s="31">
        <f>SUM(E9:J9)</f>
        <v>0.09</v>
      </c>
      <c r="R9" s="32">
        <f>COUNTBLANK(E9:J9)</f>
        <v>1</v>
      </c>
      <c r="S9" s="33">
        <f>IF(R9=0,Q9/5,Q9/(6-R9))</f>
        <v>0.018</v>
      </c>
      <c r="T9" s="34">
        <v>7</v>
      </c>
    </row>
    <row r="10" spans="1:20" ht="22.5" customHeight="1">
      <c r="A10" s="24" t="s">
        <v>40</v>
      </c>
      <c r="B10" s="25" t="s">
        <v>41</v>
      </c>
      <c r="C10" s="26">
        <v>1</v>
      </c>
      <c r="D10" s="24" t="s">
        <v>42</v>
      </c>
      <c r="E10" s="27">
        <v>0.05</v>
      </c>
      <c r="F10" s="28">
        <v>0</v>
      </c>
      <c r="G10" s="28">
        <v>0</v>
      </c>
      <c r="H10" s="28">
        <v>0</v>
      </c>
      <c r="I10" s="28">
        <v>0</v>
      </c>
      <c r="J10" s="29"/>
      <c r="K10" s="30">
        <f>SUM(F10:J10)</f>
        <v>0</v>
      </c>
      <c r="L10" s="31">
        <f>SUM(E10,G10:J10)</f>
        <v>0.05</v>
      </c>
      <c r="M10" s="31">
        <f>SUM(E10:F10,H10:J10)</f>
        <v>0.05</v>
      </c>
      <c r="N10" s="31">
        <f>SUM(E10:G10,I10:J10)</f>
        <v>0.05</v>
      </c>
      <c r="O10" s="31">
        <f>SUM(E10:H10,J10)</f>
        <v>0.05</v>
      </c>
      <c r="P10" s="31">
        <f>SUM(E10:I10)</f>
        <v>0.05</v>
      </c>
      <c r="Q10" s="31">
        <f>SUM(E10:J10)</f>
        <v>0.05</v>
      </c>
      <c r="R10" s="32">
        <f>COUNTBLANK(E10:J10)</f>
        <v>1</v>
      </c>
      <c r="S10" s="33">
        <f>IF(R10=0,Q10/5,Q10/(6-R10))</f>
        <v>0.01</v>
      </c>
      <c r="T10" s="34">
        <v>8</v>
      </c>
    </row>
    <row r="11" spans="1:20" ht="22.5" customHeight="1">
      <c r="A11" s="24" t="s">
        <v>43</v>
      </c>
      <c r="B11" s="25" t="s">
        <v>44</v>
      </c>
      <c r="C11" s="26">
        <v>1</v>
      </c>
      <c r="D11" s="24" t="s">
        <v>36</v>
      </c>
      <c r="E11" s="27">
        <v>0</v>
      </c>
      <c r="F11" s="28">
        <v>0</v>
      </c>
      <c r="G11" s="28">
        <v>0</v>
      </c>
      <c r="H11" s="28">
        <v>0</v>
      </c>
      <c r="I11" s="28">
        <v>0</v>
      </c>
      <c r="J11" s="29"/>
      <c r="K11" s="30">
        <f>SUM(F11:J11)</f>
        <v>0</v>
      </c>
      <c r="L11" s="31">
        <f>SUM(E11,G11:J11)</f>
        <v>0</v>
      </c>
      <c r="M11" s="31">
        <f>SUM(E11:F11,H11:J11)</f>
        <v>0</v>
      </c>
      <c r="N11" s="31">
        <f>SUM(E11:G11,I11:J11)</f>
        <v>0</v>
      </c>
      <c r="O11" s="31">
        <f>SUM(E11:H11,J11)</f>
        <v>0</v>
      </c>
      <c r="P11" s="31">
        <f>SUM(E11:I11)</f>
        <v>0</v>
      </c>
      <c r="Q11" s="31">
        <f>SUM(E11:J11)</f>
        <v>0</v>
      </c>
      <c r="R11" s="32">
        <f>COUNTBLANK(E11:J11)</f>
        <v>1</v>
      </c>
      <c r="S11" s="33">
        <f>IF(R11=0,Q11/5,Q11/(6-R11))</f>
        <v>0</v>
      </c>
      <c r="T11" s="34">
        <v>9</v>
      </c>
    </row>
    <row r="12" spans="1:20" ht="12.75" customHeight="1" hidden="1">
      <c r="A12" s="35"/>
      <c r="B12" s="36"/>
      <c r="C12" s="37"/>
      <c r="D12" s="38"/>
      <c r="E12" s="27"/>
      <c r="F12" s="39"/>
      <c r="G12" s="39"/>
      <c r="H12" s="39"/>
      <c r="I12" s="39"/>
      <c r="J12" s="29"/>
      <c r="K12" s="30">
        <f>SUM(F12:J12)</f>
        <v>0</v>
      </c>
      <c r="L12" s="31">
        <f>SUM(E12,G12:J12)</f>
        <v>0</v>
      </c>
      <c r="M12" s="31">
        <f>SUM(E12:F12,H12:J12)</f>
        <v>0</v>
      </c>
      <c r="N12" s="31">
        <f>SUM(E12:G12,I12:J12)</f>
        <v>0</v>
      </c>
      <c r="O12" s="31">
        <f>SUM(E12:H12,J12)</f>
        <v>0</v>
      </c>
      <c r="P12" s="31">
        <f>SUM(E12:I12)</f>
        <v>0</v>
      </c>
      <c r="Q12" s="31">
        <f>SUM(E12:J12)</f>
        <v>0</v>
      </c>
      <c r="R12" s="32">
        <f>COUNTBLANK(E12:J12)</f>
        <v>6</v>
      </c>
      <c r="S12" s="33" t="e">
        <f>IF(R12=0,Q12/5,Q12/(6-R12))</f>
        <v>#DIV/0!</v>
      </c>
      <c r="T12" s="268"/>
    </row>
    <row r="13" spans="1:20" ht="12.75" customHeight="1" hidden="1">
      <c r="A13" s="24"/>
      <c r="B13" s="25"/>
      <c r="C13" s="26"/>
      <c r="D13" s="40"/>
      <c r="E13" s="27"/>
      <c r="F13" s="39"/>
      <c r="G13" s="39"/>
      <c r="H13" s="39"/>
      <c r="I13" s="39"/>
      <c r="J13" s="29"/>
      <c r="K13" s="30">
        <f>SUM(F13:J13)</f>
        <v>0</v>
      </c>
      <c r="L13" s="31">
        <f>SUM(E13,G13:J13)</f>
        <v>0</v>
      </c>
      <c r="M13" s="31">
        <f>SUM(E13:F13,H13:J13)</f>
        <v>0</v>
      </c>
      <c r="N13" s="31">
        <f>SUM(E13:G13,I13:J13)</f>
        <v>0</v>
      </c>
      <c r="O13" s="31">
        <f>SUM(E13:H13,J13)</f>
        <v>0</v>
      </c>
      <c r="P13" s="31">
        <f>SUM(E13:I13)</f>
        <v>0</v>
      </c>
      <c r="Q13" s="31">
        <f>SUM(E13:J13)</f>
        <v>0</v>
      </c>
      <c r="R13" s="32">
        <f>COUNTBLANK(E13:J13)</f>
        <v>6</v>
      </c>
      <c r="S13" s="33" t="e">
        <f>IF(R13=0,Q13/5,Q13/(6-R13))</f>
        <v>#DIV/0!</v>
      </c>
      <c r="T13" s="34"/>
    </row>
    <row r="14" spans="1:20" ht="12.75" customHeight="1" hidden="1">
      <c r="A14" s="24"/>
      <c r="B14" s="25"/>
      <c r="C14" s="26"/>
      <c r="D14" s="40"/>
      <c r="E14" s="27"/>
      <c r="F14" s="39"/>
      <c r="G14" s="39"/>
      <c r="H14" s="39"/>
      <c r="I14" s="39"/>
      <c r="J14" s="29"/>
      <c r="K14" s="30">
        <f>SUM(F14:J14)</f>
        <v>0</v>
      </c>
      <c r="L14" s="31">
        <f>SUM(E14,G14:J14)</f>
        <v>0</v>
      </c>
      <c r="M14" s="31">
        <f>SUM(E14:F14,H14:J14)</f>
        <v>0</v>
      </c>
      <c r="N14" s="31">
        <f>SUM(E14:G14,I14:J14)</f>
        <v>0</v>
      </c>
      <c r="O14" s="31">
        <f>SUM(E14:H14,J14)</f>
        <v>0</v>
      </c>
      <c r="P14" s="31">
        <f>SUM(E14:I14)</f>
        <v>0</v>
      </c>
      <c r="Q14" s="31">
        <f>SUM(E14:J14)</f>
        <v>0</v>
      </c>
      <c r="R14" s="32">
        <f>COUNTBLANK(E14:J14)</f>
        <v>6</v>
      </c>
      <c r="S14" s="33" t="e">
        <f>IF(R14=0,Q14/5,Q14/(6-R14))</f>
        <v>#DIV/0!</v>
      </c>
      <c r="T14" s="34"/>
    </row>
    <row r="15" spans="1:20" ht="12.75" customHeight="1" hidden="1">
      <c r="A15" s="24"/>
      <c r="B15" s="25"/>
      <c r="C15" s="26"/>
      <c r="D15" s="40"/>
      <c r="E15" s="27"/>
      <c r="F15" s="39"/>
      <c r="G15" s="39"/>
      <c r="H15" s="39"/>
      <c r="I15" s="39"/>
      <c r="J15" s="29"/>
      <c r="K15" s="30">
        <f>SUM(F15:J15)</f>
        <v>0</v>
      </c>
      <c r="L15" s="31">
        <f>SUM(E15,G15:J15)</f>
        <v>0</v>
      </c>
      <c r="M15" s="31">
        <f>SUM(E15:F15,H15:J15)</f>
        <v>0</v>
      </c>
      <c r="N15" s="31">
        <f>SUM(E15:G15,I15:J15)</f>
        <v>0</v>
      </c>
      <c r="O15" s="31">
        <f>SUM(E15:H15,J15)</f>
        <v>0</v>
      </c>
      <c r="P15" s="31">
        <f>SUM(E15:I15)</f>
        <v>0</v>
      </c>
      <c r="Q15" s="31">
        <f>SUM(E15:J15)</f>
        <v>0</v>
      </c>
      <c r="R15" s="32">
        <f>COUNTBLANK(E15:J15)</f>
        <v>6</v>
      </c>
      <c r="S15" s="33" t="e">
        <f>IF(R15=0,Q15/5,Q15/(6-R15))</f>
        <v>#DIV/0!</v>
      </c>
      <c r="T15" s="34"/>
    </row>
    <row r="16" spans="1:20" ht="12.75" customHeight="1" hidden="1">
      <c r="A16" s="35"/>
      <c r="B16" s="36"/>
      <c r="C16" s="42"/>
      <c r="D16" s="38"/>
      <c r="E16" s="27"/>
      <c r="F16" s="39"/>
      <c r="G16" s="39"/>
      <c r="H16" s="39"/>
      <c r="I16" s="39"/>
      <c r="J16" s="29"/>
      <c r="K16" s="30">
        <f>SUM(F16:J16)</f>
        <v>0</v>
      </c>
      <c r="L16" s="31">
        <f>SUM(E16,G16:J16)</f>
        <v>0</v>
      </c>
      <c r="M16" s="31">
        <f>SUM(E16:F16,H16:J16)</f>
        <v>0</v>
      </c>
      <c r="N16" s="31">
        <f>SUM(E16:G16,I16:J16)</f>
        <v>0</v>
      </c>
      <c r="O16" s="31">
        <f>SUM(E16:H16,J16)</f>
        <v>0</v>
      </c>
      <c r="P16" s="31">
        <f>SUM(E16:I16)</f>
        <v>0</v>
      </c>
      <c r="Q16" s="31">
        <f>SUM(E16:J16)</f>
        <v>0</v>
      </c>
      <c r="R16" s="32">
        <f>COUNTBLANK(E16:J16)</f>
        <v>6</v>
      </c>
      <c r="S16" s="33" t="e">
        <f>IF(R16=0,Q16/5,Q16/(6-R16))</f>
        <v>#DIV/0!</v>
      </c>
      <c r="T16" s="34"/>
    </row>
    <row r="17" spans="1:20" ht="12.75" customHeight="1" hidden="1">
      <c r="A17" s="43"/>
      <c r="B17" s="44"/>
      <c r="C17" s="45"/>
      <c r="D17" s="46"/>
      <c r="E17" s="47"/>
      <c r="F17" s="48"/>
      <c r="G17" s="48"/>
      <c r="H17" s="48"/>
      <c r="I17" s="48"/>
      <c r="J17" s="49"/>
      <c r="K17" s="50">
        <f>SUM(F17:J17)</f>
        <v>0</v>
      </c>
      <c r="L17" s="51">
        <f>SUM(E17,G17:J17)</f>
        <v>0</v>
      </c>
      <c r="M17" s="51">
        <f>SUM(E17:F17,H17:J17)</f>
        <v>0</v>
      </c>
      <c r="N17" s="51">
        <f>SUM(E17:G17,I17:J17)</f>
        <v>0</v>
      </c>
      <c r="O17" s="51">
        <f>SUM(E17:H17,J17)</f>
        <v>0</v>
      </c>
      <c r="P17" s="51">
        <f>SUM(E17:I17)</f>
        <v>0</v>
      </c>
      <c r="Q17" s="51">
        <f>SUM(E17:J17)</f>
        <v>0</v>
      </c>
      <c r="R17" s="52">
        <f>COUNTBLANK(E17:J17)</f>
        <v>6</v>
      </c>
      <c r="S17" s="53" t="e">
        <f>IF(R17=0,Q17/5,Q17/(6-R17))</f>
        <v>#DIV/0!</v>
      </c>
      <c r="T17" s="269"/>
    </row>
    <row r="18" spans="1:20" ht="12.75">
      <c r="A18" s="54"/>
      <c r="B18" s="54"/>
      <c r="C18" s="54"/>
      <c r="D18" s="54"/>
      <c r="E18" s="55"/>
      <c r="F18" s="55"/>
      <c r="G18" s="55"/>
      <c r="H18" s="55"/>
      <c r="I18" s="55"/>
      <c r="J18" s="56"/>
      <c r="K18" s="56"/>
      <c r="L18" s="56"/>
      <c r="M18" s="56"/>
      <c r="N18" s="56"/>
      <c r="O18" s="56"/>
      <c r="P18" s="56"/>
      <c r="Q18" s="56"/>
      <c r="R18" s="56"/>
      <c r="S18" s="56"/>
      <c r="T18" s="56"/>
    </row>
    <row r="19" spans="1:20" ht="43.5" customHeight="1">
      <c r="A19" s="303" t="s">
        <v>45</v>
      </c>
      <c r="B19" s="303"/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3"/>
      <c r="P19" s="303"/>
      <c r="Q19" s="303"/>
      <c r="R19" s="303"/>
      <c r="S19" s="303"/>
      <c r="T19" s="303"/>
    </row>
    <row r="20" spans="1:20" ht="51" customHeight="1">
      <c r="A20" s="57" t="s">
        <v>1</v>
      </c>
      <c r="B20" s="58" t="s">
        <v>2</v>
      </c>
      <c r="C20" s="59" t="s">
        <v>3</v>
      </c>
      <c r="D20" s="60" t="s">
        <v>4</v>
      </c>
      <c r="E20" s="61" t="s">
        <v>5</v>
      </c>
      <c r="F20" s="62" t="s">
        <v>6</v>
      </c>
      <c r="G20" s="62" t="s">
        <v>7</v>
      </c>
      <c r="H20" s="62" t="s">
        <v>8</v>
      </c>
      <c r="I20" s="62" t="s">
        <v>9</v>
      </c>
      <c r="J20" s="63" t="s">
        <v>10</v>
      </c>
      <c r="K20" s="64" t="s">
        <v>11</v>
      </c>
      <c r="L20" s="64" t="s">
        <v>12</v>
      </c>
      <c r="M20" s="64" t="s">
        <v>13</v>
      </c>
      <c r="N20" s="64" t="s">
        <v>14</v>
      </c>
      <c r="O20" s="64" t="s">
        <v>15</v>
      </c>
      <c r="P20" s="64" t="s">
        <v>16</v>
      </c>
      <c r="Q20" s="65" t="s">
        <v>17</v>
      </c>
      <c r="R20" s="65" t="s">
        <v>18</v>
      </c>
      <c r="S20" s="66" t="s">
        <v>19</v>
      </c>
      <c r="T20" s="67" t="s">
        <v>20</v>
      </c>
    </row>
    <row r="21" spans="1:20" ht="22.5" customHeight="1">
      <c r="A21" s="68" t="s">
        <v>46</v>
      </c>
      <c r="B21" s="69" t="s">
        <v>47</v>
      </c>
      <c r="C21" s="70">
        <v>2</v>
      </c>
      <c r="D21" s="68" t="s">
        <v>26</v>
      </c>
      <c r="E21" s="16">
        <v>1</v>
      </c>
      <c r="F21" s="17">
        <v>1</v>
      </c>
      <c r="G21" s="17">
        <v>1</v>
      </c>
      <c r="H21" s="17">
        <v>0.8286</v>
      </c>
      <c r="I21" s="17">
        <v>0.5929</v>
      </c>
      <c r="J21" s="18"/>
      <c r="K21" s="71">
        <f>SUM(F21:J21)</f>
        <v>3.4215</v>
      </c>
      <c r="L21" s="20">
        <f>SUM(E21,G21:J21)</f>
        <v>3.4215</v>
      </c>
      <c r="M21" s="20">
        <f>SUM(E21:F21,H21:J21)</f>
        <v>3.4215</v>
      </c>
      <c r="N21" s="20">
        <f>SUM(E21:G21,I21:J21)</f>
        <v>3.5929</v>
      </c>
      <c r="O21" s="20">
        <f>SUM(E21:H21,J21)</f>
        <v>3.8286</v>
      </c>
      <c r="P21" s="20">
        <f>SUM(E21:I21)</f>
        <v>4.4215</v>
      </c>
      <c r="Q21" s="20">
        <f>MAX(K21:P21)</f>
        <v>4.4215</v>
      </c>
      <c r="R21" s="21">
        <f>COUNTBLANK(E21:J21)</f>
        <v>1</v>
      </c>
      <c r="S21" s="22">
        <f>IF(R21=0,Q21/5,Q21/(6-R21))</f>
        <v>0.8843</v>
      </c>
      <c r="T21" s="23">
        <v>1</v>
      </c>
    </row>
    <row r="22" spans="1:20" ht="22.5" customHeight="1">
      <c r="A22" s="35" t="s">
        <v>48</v>
      </c>
      <c r="B22" s="36" t="s">
        <v>49</v>
      </c>
      <c r="C22" s="37">
        <v>2</v>
      </c>
      <c r="D22" s="35" t="s">
        <v>31</v>
      </c>
      <c r="E22" s="27">
        <v>1</v>
      </c>
      <c r="F22" s="28">
        <v>0.4929</v>
      </c>
      <c r="G22" s="28">
        <v>0.1786</v>
      </c>
      <c r="H22" s="28">
        <v>0.5286</v>
      </c>
      <c r="I22" s="28">
        <v>0.4143</v>
      </c>
      <c r="J22" s="29"/>
      <c r="K22" s="72">
        <f>SUM(F22:J22)</f>
        <v>1.6143999999999998</v>
      </c>
      <c r="L22" s="31">
        <f>SUM(E22,G22:J22)</f>
        <v>2.1215</v>
      </c>
      <c r="M22" s="31">
        <f>SUM(E22:F22,H22:J22)</f>
        <v>2.4358</v>
      </c>
      <c r="N22" s="31">
        <f>SUM(E22:G22,I22:J22)</f>
        <v>2.0858000000000003</v>
      </c>
      <c r="O22" s="31">
        <f>SUM(E22:H22,J22)</f>
        <v>2.2001</v>
      </c>
      <c r="P22" s="31">
        <f>SUM(E22:I22)</f>
        <v>2.6144</v>
      </c>
      <c r="Q22" s="31">
        <f>MAX(K22:P22)</f>
        <v>2.6144</v>
      </c>
      <c r="R22" s="32">
        <f>COUNTBLANK(E22:J22)</f>
        <v>1</v>
      </c>
      <c r="S22" s="33">
        <f>IF(R22=0,Q22/5,Q22/(6-R22))</f>
        <v>0.52288</v>
      </c>
      <c r="T22" s="34">
        <v>2</v>
      </c>
    </row>
    <row r="23" spans="1:20" ht="22.5" customHeight="1">
      <c r="A23" s="35" t="s">
        <v>50</v>
      </c>
      <c r="B23" s="36" t="s">
        <v>51</v>
      </c>
      <c r="C23" s="37">
        <v>2</v>
      </c>
      <c r="D23" s="35" t="s">
        <v>26</v>
      </c>
      <c r="E23" s="27">
        <v>0.4071</v>
      </c>
      <c r="F23" s="28">
        <v>0.4429</v>
      </c>
      <c r="G23" s="28">
        <v>0.4571</v>
      </c>
      <c r="H23" s="28">
        <v>0.5643</v>
      </c>
      <c r="I23" s="28">
        <v>0.4214</v>
      </c>
      <c r="J23" s="29"/>
      <c r="K23" s="72">
        <f>SUM(F23:J23)</f>
        <v>1.8857000000000002</v>
      </c>
      <c r="L23" s="31">
        <f>SUM(E23,G23:J23)</f>
        <v>1.8499</v>
      </c>
      <c r="M23" s="31">
        <f>SUM(E23:F23,H23:J23)</f>
        <v>1.8357</v>
      </c>
      <c r="N23" s="31">
        <f>SUM(E23:G23,I23:J23)</f>
        <v>1.7285000000000001</v>
      </c>
      <c r="O23" s="31">
        <f>SUM(E23:H23,J23)</f>
        <v>1.8714000000000002</v>
      </c>
      <c r="P23" s="31">
        <f>SUM(E23:I23)</f>
        <v>2.2928</v>
      </c>
      <c r="Q23" s="31">
        <f>MAX(K23:P23)</f>
        <v>2.2928</v>
      </c>
      <c r="R23" s="32">
        <f>COUNTBLANK(E23:J23)</f>
        <v>1</v>
      </c>
      <c r="S23" s="33">
        <f>IF(R23=0,Q23/5,Q23/(6-R23))</f>
        <v>0.45856</v>
      </c>
      <c r="T23" s="34">
        <v>3</v>
      </c>
    </row>
    <row r="24" spans="1:20" ht="22.5" customHeight="1">
      <c r="A24" s="35" t="s">
        <v>52</v>
      </c>
      <c r="B24" s="36" t="s">
        <v>53</v>
      </c>
      <c r="C24" s="37">
        <v>2</v>
      </c>
      <c r="D24" s="35" t="s">
        <v>39</v>
      </c>
      <c r="E24" s="27">
        <v>0.3643</v>
      </c>
      <c r="F24" s="28">
        <v>0.3857</v>
      </c>
      <c r="G24" s="28">
        <v>0.2357</v>
      </c>
      <c r="H24" s="28">
        <v>0.3571</v>
      </c>
      <c r="I24" s="28">
        <v>0</v>
      </c>
      <c r="J24" s="29"/>
      <c r="K24" s="72">
        <f>SUM(F24:J24)</f>
        <v>0.9784999999999999</v>
      </c>
      <c r="L24" s="31">
        <f>SUM(E24,G24:J24)</f>
        <v>0.9571</v>
      </c>
      <c r="M24" s="31">
        <f>SUM(E24:F24,H24:J24)</f>
        <v>1.1071</v>
      </c>
      <c r="N24" s="31">
        <f>SUM(E24:G24,I24:J24)</f>
        <v>0.9857</v>
      </c>
      <c r="O24" s="31">
        <f>SUM(E24:H24,J24)</f>
        <v>1.3428</v>
      </c>
      <c r="P24" s="31">
        <f>SUM(E24:I24)</f>
        <v>1.3428</v>
      </c>
      <c r="Q24" s="31">
        <f>MAX(K24:P24)</f>
        <v>1.3428</v>
      </c>
      <c r="R24" s="32">
        <f>COUNTBLANK(E24:J24)</f>
        <v>1</v>
      </c>
      <c r="S24" s="33">
        <f>IF(R24=0,Q24/5,Q24/(6-R24))</f>
        <v>0.26856</v>
      </c>
      <c r="T24" s="34">
        <v>4</v>
      </c>
    </row>
    <row r="25" spans="1:20" ht="22.5" customHeight="1">
      <c r="A25" s="35" t="s">
        <v>54</v>
      </c>
      <c r="B25" s="36" t="s">
        <v>55</v>
      </c>
      <c r="C25" s="37">
        <v>2</v>
      </c>
      <c r="D25" s="35" t="s">
        <v>39</v>
      </c>
      <c r="E25" s="27">
        <v>0.2286</v>
      </c>
      <c r="F25" s="28">
        <v>0.2357</v>
      </c>
      <c r="G25" s="28">
        <v>0.1857</v>
      </c>
      <c r="H25" s="28">
        <v>0.3571</v>
      </c>
      <c r="I25" s="28">
        <v>0</v>
      </c>
      <c r="J25" s="29"/>
      <c r="K25" s="72">
        <f>SUM(F25:J25)</f>
        <v>0.7785</v>
      </c>
      <c r="L25" s="31">
        <f>SUM(E25,G25:J25)</f>
        <v>0.7714</v>
      </c>
      <c r="M25" s="31">
        <f>SUM(E25:F25,H25:J25)</f>
        <v>0.8213999999999999</v>
      </c>
      <c r="N25" s="31">
        <f>SUM(E25:G25,I25:J25)</f>
        <v>0.65</v>
      </c>
      <c r="O25" s="31">
        <f>SUM(E25:H25,J25)</f>
        <v>1.0070999999999999</v>
      </c>
      <c r="P25" s="31">
        <f>SUM(E25:I25)</f>
        <v>1.0070999999999999</v>
      </c>
      <c r="Q25" s="31">
        <f>MAX(K25:P25)</f>
        <v>1.0070999999999999</v>
      </c>
      <c r="R25" s="32">
        <f>COUNTBLANK(E25:J25)</f>
        <v>1</v>
      </c>
      <c r="S25" s="33">
        <f>IF(R25=0,Q25/5,Q25/(6-R25))</f>
        <v>0.20142</v>
      </c>
      <c r="T25" s="34">
        <v>5</v>
      </c>
    </row>
    <row r="26" spans="1:20" ht="22.5" customHeight="1">
      <c r="A26" s="35" t="s">
        <v>56</v>
      </c>
      <c r="B26" s="36" t="s">
        <v>57</v>
      </c>
      <c r="C26" s="37">
        <v>2</v>
      </c>
      <c r="D26" s="35" t="s">
        <v>26</v>
      </c>
      <c r="E26" s="27">
        <v>0.1929</v>
      </c>
      <c r="F26" s="28">
        <v>0</v>
      </c>
      <c r="G26" s="28">
        <v>0.0714</v>
      </c>
      <c r="H26" s="28">
        <v>0</v>
      </c>
      <c r="I26" s="28">
        <v>0</v>
      </c>
      <c r="J26" s="29"/>
      <c r="K26" s="72">
        <f>SUM(F26:J26)</f>
        <v>0.0714</v>
      </c>
      <c r="L26" s="31">
        <f>SUM(E26,G26:J26)</f>
        <v>0.2643</v>
      </c>
      <c r="M26" s="31">
        <f>SUM(E26:F26,H26:J26)</f>
        <v>0.1929</v>
      </c>
      <c r="N26" s="31">
        <f>SUM(E26:G26,I26:J26)</f>
        <v>0.2643</v>
      </c>
      <c r="O26" s="31">
        <f>SUM(E26:H26,J26)</f>
        <v>0.2643</v>
      </c>
      <c r="P26" s="31">
        <f>SUM(E26:I26)</f>
        <v>0.2643</v>
      </c>
      <c r="Q26" s="31">
        <f>MAX(K26:P26)</f>
        <v>0.2643</v>
      </c>
      <c r="R26" s="32">
        <f>COUNTBLANK(E26:J26)</f>
        <v>1</v>
      </c>
      <c r="S26" s="33">
        <f>IF(R26=0,Q26/5,Q26/(6-R26))</f>
        <v>0.05286</v>
      </c>
      <c r="T26" s="34">
        <v>6</v>
      </c>
    </row>
    <row r="27" spans="1:20" ht="12.75" customHeight="1" hidden="1">
      <c r="A27" s="24"/>
      <c r="B27" s="25"/>
      <c r="C27" s="26"/>
      <c r="D27" s="73"/>
      <c r="E27" s="27"/>
      <c r="F27" s="28"/>
      <c r="G27" s="28"/>
      <c r="H27" s="28"/>
      <c r="I27" s="28"/>
      <c r="J27" s="29"/>
      <c r="K27" s="72">
        <f aca="true" t="shared" si="0" ref="K21:K31">SUM(F27:J27)</f>
        <v>0</v>
      </c>
      <c r="L27" s="31">
        <f aca="true" t="shared" si="1" ref="L21:L31">SUM(E27,G27:J27)</f>
        <v>0</v>
      </c>
      <c r="M27" s="31">
        <f aca="true" t="shared" si="2" ref="M21:M31">SUM(E27:F27,H27:J27)</f>
        <v>0</v>
      </c>
      <c r="N27" s="31">
        <f aca="true" t="shared" si="3" ref="N21:N31">SUM(E27:G27,I27:J27)</f>
        <v>0</v>
      </c>
      <c r="O27" s="31">
        <f aca="true" t="shared" si="4" ref="O21:O31">SUM(E27:H27,J27)</f>
        <v>0</v>
      </c>
      <c r="P27" s="31">
        <f aca="true" t="shared" si="5" ref="P21:P31">SUM(E27:I27)</f>
        <v>0</v>
      </c>
      <c r="Q27" s="31">
        <f aca="true" t="shared" si="6" ref="Q21:Q31">MAX(K27:P27)</f>
        <v>0</v>
      </c>
      <c r="R27" s="32">
        <f aca="true" t="shared" si="7" ref="R21:R31">COUNTBLANK(E27:J27)</f>
        <v>6</v>
      </c>
      <c r="S27" s="33" t="e">
        <f aca="true" t="shared" si="8" ref="S21:S31">IF(R27=0,Q27/5,Q27/(6-R27))</f>
        <v>#DIV/0!</v>
      </c>
      <c r="T27" s="270"/>
    </row>
    <row r="28" spans="1:20" ht="12.75" customHeight="1" hidden="1">
      <c r="A28" s="35"/>
      <c r="B28" s="36"/>
      <c r="C28" s="37"/>
      <c r="D28" s="74"/>
      <c r="E28" s="27"/>
      <c r="F28" s="28"/>
      <c r="G28" s="28"/>
      <c r="H28" s="28"/>
      <c r="I28" s="28"/>
      <c r="J28" s="29"/>
      <c r="K28" s="72">
        <f t="shared" si="0"/>
        <v>0</v>
      </c>
      <c r="L28" s="31">
        <f t="shared" si="1"/>
        <v>0</v>
      </c>
      <c r="M28" s="31">
        <f t="shared" si="2"/>
        <v>0</v>
      </c>
      <c r="N28" s="31">
        <f t="shared" si="3"/>
        <v>0</v>
      </c>
      <c r="O28" s="31">
        <f t="shared" si="4"/>
        <v>0</v>
      </c>
      <c r="P28" s="31">
        <f t="shared" si="5"/>
        <v>0</v>
      </c>
      <c r="Q28" s="31">
        <f t="shared" si="6"/>
        <v>0</v>
      </c>
      <c r="R28" s="32">
        <f t="shared" si="7"/>
        <v>6</v>
      </c>
      <c r="S28" s="33" t="e">
        <f t="shared" si="8"/>
        <v>#DIV/0!</v>
      </c>
      <c r="T28" s="270"/>
    </row>
    <row r="29" spans="1:20" ht="12.75" customHeight="1" hidden="1">
      <c r="A29" s="35"/>
      <c r="B29" s="36"/>
      <c r="C29" s="37"/>
      <c r="D29" s="74"/>
      <c r="E29" s="27"/>
      <c r="F29" s="28"/>
      <c r="G29" s="28"/>
      <c r="H29" s="28"/>
      <c r="I29" s="28"/>
      <c r="J29" s="29"/>
      <c r="K29" s="72">
        <f t="shared" si="0"/>
        <v>0</v>
      </c>
      <c r="L29" s="31">
        <f t="shared" si="1"/>
        <v>0</v>
      </c>
      <c r="M29" s="31">
        <f t="shared" si="2"/>
        <v>0</v>
      </c>
      <c r="N29" s="31">
        <f t="shared" si="3"/>
        <v>0</v>
      </c>
      <c r="O29" s="31">
        <f t="shared" si="4"/>
        <v>0</v>
      </c>
      <c r="P29" s="31">
        <f t="shared" si="5"/>
        <v>0</v>
      </c>
      <c r="Q29" s="31">
        <f t="shared" si="6"/>
        <v>0</v>
      </c>
      <c r="R29" s="32">
        <f t="shared" si="7"/>
        <v>6</v>
      </c>
      <c r="S29" s="33" t="e">
        <f t="shared" si="8"/>
        <v>#DIV/0!</v>
      </c>
      <c r="T29" s="270"/>
    </row>
    <row r="30" spans="1:20" ht="12.75" customHeight="1" hidden="1">
      <c r="A30" s="35"/>
      <c r="B30" s="36"/>
      <c r="C30" s="37"/>
      <c r="D30" s="74"/>
      <c r="E30" s="27"/>
      <c r="F30" s="28"/>
      <c r="G30" s="28"/>
      <c r="H30" s="28"/>
      <c r="I30" s="28"/>
      <c r="J30" s="29"/>
      <c r="K30" s="72">
        <f t="shared" si="0"/>
        <v>0</v>
      </c>
      <c r="L30" s="31">
        <f t="shared" si="1"/>
        <v>0</v>
      </c>
      <c r="M30" s="31">
        <f t="shared" si="2"/>
        <v>0</v>
      </c>
      <c r="N30" s="31">
        <f t="shared" si="3"/>
        <v>0</v>
      </c>
      <c r="O30" s="31">
        <f t="shared" si="4"/>
        <v>0</v>
      </c>
      <c r="P30" s="31">
        <f t="shared" si="5"/>
        <v>0</v>
      </c>
      <c r="Q30" s="31">
        <f t="shared" si="6"/>
        <v>0</v>
      </c>
      <c r="R30" s="32">
        <f t="shared" si="7"/>
        <v>6</v>
      </c>
      <c r="S30" s="33" t="e">
        <f t="shared" si="8"/>
        <v>#DIV/0!</v>
      </c>
      <c r="T30" s="270"/>
    </row>
    <row r="31" spans="1:20" ht="12.75" customHeight="1" hidden="1">
      <c r="A31" s="43"/>
      <c r="B31" s="44"/>
      <c r="C31" s="75"/>
      <c r="D31" s="76"/>
      <c r="E31" s="47"/>
      <c r="F31" s="77"/>
      <c r="G31" s="77"/>
      <c r="H31" s="77"/>
      <c r="I31" s="77"/>
      <c r="J31" s="49"/>
      <c r="K31" s="72">
        <f t="shared" si="0"/>
        <v>0</v>
      </c>
      <c r="L31" s="31">
        <f t="shared" si="1"/>
        <v>0</v>
      </c>
      <c r="M31" s="31">
        <f t="shared" si="2"/>
        <v>0</v>
      </c>
      <c r="N31" s="31">
        <f t="shared" si="3"/>
        <v>0</v>
      </c>
      <c r="O31" s="31">
        <f t="shared" si="4"/>
        <v>0</v>
      </c>
      <c r="P31" s="31">
        <f t="shared" si="5"/>
        <v>0</v>
      </c>
      <c r="Q31" s="31">
        <f t="shared" si="6"/>
        <v>0</v>
      </c>
      <c r="R31" s="32">
        <f t="shared" si="7"/>
        <v>6</v>
      </c>
      <c r="S31" s="53" t="e">
        <f t="shared" si="8"/>
        <v>#DIV/0!</v>
      </c>
      <c r="T31" s="271"/>
    </row>
    <row r="32" spans="1:20" ht="12.75">
      <c r="A32" s="54"/>
      <c r="B32" s="54"/>
      <c r="C32" s="54"/>
      <c r="D32" s="54"/>
      <c r="E32" s="55"/>
      <c r="F32" s="55"/>
      <c r="G32" s="55"/>
      <c r="H32" s="55"/>
      <c r="I32" s="55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</row>
    <row r="33" spans="1:20" ht="49.5" customHeight="1">
      <c r="A33" s="303" t="s">
        <v>58</v>
      </c>
      <c r="B33" s="303"/>
      <c r="C33" s="303"/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</row>
    <row r="34" spans="1:20" ht="51" customHeight="1">
      <c r="A34" s="57" t="s">
        <v>1</v>
      </c>
      <c r="B34" s="58" t="s">
        <v>2</v>
      </c>
      <c r="C34" s="59" t="s">
        <v>3</v>
      </c>
      <c r="D34" s="60" t="s">
        <v>4</v>
      </c>
      <c r="E34" s="61" t="s">
        <v>5</v>
      </c>
      <c r="F34" s="62" t="s">
        <v>6</v>
      </c>
      <c r="G34" s="62" t="s">
        <v>7</v>
      </c>
      <c r="H34" s="62" t="s">
        <v>8</v>
      </c>
      <c r="I34" s="62" t="s">
        <v>9</v>
      </c>
      <c r="J34" s="63" t="s">
        <v>10</v>
      </c>
      <c r="K34" s="64" t="s">
        <v>11</v>
      </c>
      <c r="L34" s="64" t="s">
        <v>12</v>
      </c>
      <c r="M34" s="64" t="s">
        <v>13</v>
      </c>
      <c r="N34" s="64" t="s">
        <v>14</v>
      </c>
      <c r="O34" s="64" t="s">
        <v>15</v>
      </c>
      <c r="P34" s="64" t="s">
        <v>16</v>
      </c>
      <c r="Q34" s="65" t="s">
        <v>17</v>
      </c>
      <c r="R34" s="65" t="s">
        <v>18</v>
      </c>
      <c r="S34" s="66" t="s">
        <v>19</v>
      </c>
      <c r="T34" s="67" t="s">
        <v>59</v>
      </c>
    </row>
    <row r="35" spans="1:20" ht="22.5" customHeight="1">
      <c r="A35" s="68" t="s">
        <v>46</v>
      </c>
      <c r="B35" s="69" t="s">
        <v>47</v>
      </c>
      <c r="C35" s="70">
        <v>2</v>
      </c>
      <c r="D35" s="68" t="s">
        <v>26</v>
      </c>
      <c r="E35" s="16">
        <v>1</v>
      </c>
      <c r="F35" s="17">
        <v>1</v>
      </c>
      <c r="G35" s="17">
        <v>1</v>
      </c>
      <c r="H35" s="17">
        <v>0.84</v>
      </c>
      <c r="I35" s="17">
        <v>0.6067</v>
      </c>
      <c r="J35" s="78"/>
      <c r="K35" s="71">
        <f>SUM(F35:J35)</f>
        <v>3.4467</v>
      </c>
      <c r="L35" s="20">
        <f>SUM(E35,G35:J35)</f>
        <v>3.4467</v>
      </c>
      <c r="M35" s="20">
        <f>SUM(E35:F35,H35:J35)</f>
        <v>3.4467</v>
      </c>
      <c r="N35" s="20">
        <f>SUM(E35:G35,I35:J35)</f>
        <v>3.6067</v>
      </c>
      <c r="O35" s="20">
        <f>SUM(E35:H35,J35)</f>
        <v>3.84</v>
      </c>
      <c r="P35" s="20">
        <f>SUM(E35:I35)</f>
        <v>4.4467</v>
      </c>
      <c r="Q35" s="20">
        <f>MAX(K35:P35)</f>
        <v>4.4467</v>
      </c>
      <c r="R35" s="21">
        <f>COUNTBLANK(E35:J35)</f>
        <v>1</v>
      </c>
      <c r="S35" s="22">
        <f>IF(R35=0,Q35/5,Q35/(6-R35))</f>
        <v>0.88934</v>
      </c>
      <c r="T35" s="23">
        <v>1</v>
      </c>
    </row>
    <row r="36" spans="1:20" ht="22.5" customHeight="1">
      <c r="A36" s="35" t="s">
        <v>48</v>
      </c>
      <c r="B36" s="36" t="s">
        <v>49</v>
      </c>
      <c r="C36" s="37">
        <v>2</v>
      </c>
      <c r="D36" s="35" t="s">
        <v>31</v>
      </c>
      <c r="E36" s="27">
        <v>1</v>
      </c>
      <c r="F36" s="28">
        <v>0.5267</v>
      </c>
      <c r="G36" s="28">
        <v>0.2333</v>
      </c>
      <c r="H36" s="28">
        <v>0.56</v>
      </c>
      <c r="I36" s="28">
        <v>0.4533</v>
      </c>
      <c r="J36" s="79"/>
      <c r="K36" s="71">
        <f>SUM(F36:J36)</f>
        <v>1.7733</v>
      </c>
      <c r="L36" s="20">
        <f>SUM(E36,G36:J36)</f>
        <v>2.2466</v>
      </c>
      <c r="M36" s="20">
        <f>SUM(E36:F36,H36:J36)</f>
        <v>2.54</v>
      </c>
      <c r="N36" s="20">
        <f>SUM(E36:G36,I36:J36)</f>
        <v>2.2133</v>
      </c>
      <c r="O36" s="20">
        <f>SUM(E36:H36,J36)</f>
        <v>2.3200000000000003</v>
      </c>
      <c r="P36" s="20">
        <f>SUM(E36:I36)</f>
        <v>2.7733000000000003</v>
      </c>
      <c r="Q36" s="20">
        <f>MAX(K36:P36)</f>
        <v>2.7733000000000003</v>
      </c>
      <c r="R36" s="21">
        <f>COUNTBLANK(E36:J36)</f>
        <v>1</v>
      </c>
      <c r="S36" s="33">
        <f>IF(R36=0,Q36/5,Q36/(6-R36))</f>
        <v>0.55466</v>
      </c>
      <c r="T36" s="34">
        <v>2</v>
      </c>
    </row>
    <row r="37" spans="1:20" ht="22.5" customHeight="1">
      <c r="A37" s="35" t="s">
        <v>50</v>
      </c>
      <c r="B37" s="36" t="s">
        <v>51</v>
      </c>
      <c r="C37" s="37">
        <v>2</v>
      </c>
      <c r="D37" s="35" t="s">
        <v>26</v>
      </c>
      <c r="E37" s="27">
        <v>0.4467</v>
      </c>
      <c r="F37" s="28">
        <v>0.48</v>
      </c>
      <c r="G37" s="28">
        <v>0.4933</v>
      </c>
      <c r="H37" s="28">
        <v>0.5933</v>
      </c>
      <c r="I37" s="28">
        <v>0.46</v>
      </c>
      <c r="J37" s="79"/>
      <c r="K37" s="71">
        <f>SUM(F37:J37)</f>
        <v>2.0266</v>
      </c>
      <c r="L37" s="20">
        <f>SUM(E37,G37:J37)</f>
        <v>1.9933</v>
      </c>
      <c r="M37" s="20">
        <f>SUM(E37:F37,H37:J37)</f>
        <v>1.98</v>
      </c>
      <c r="N37" s="20">
        <f>SUM(E37:G37,I37:J37)</f>
        <v>1.88</v>
      </c>
      <c r="O37" s="20">
        <f>SUM(E37:H37,J37)</f>
        <v>2.0133</v>
      </c>
      <c r="P37" s="20">
        <f>SUM(E37:I37)</f>
        <v>2.4733</v>
      </c>
      <c r="Q37" s="20">
        <f>MAX(K37:P37)</f>
        <v>2.4733</v>
      </c>
      <c r="R37" s="21">
        <f>COUNTBLANK(E37:J37)</f>
        <v>1</v>
      </c>
      <c r="S37" s="33">
        <f>IF(R37=0,Q37/5,Q37/(6-R37))</f>
        <v>0.49466</v>
      </c>
      <c r="T37" s="34">
        <v>3</v>
      </c>
    </row>
    <row r="38" spans="1:20" ht="22.5" customHeight="1">
      <c r="A38" s="24" t="s">
        <v>21</v>
      </c>
      <c r="B38" s="25" t="s">
        <v>22</v>
      </c>
      <c r="C38" s="26">
        <v>1</v>
      </c>
      <c r="D38" s="24" t="s">
        <v>23</v>
      </c>
      <c r="E38" s="27">
        <v>0.46</v>
      </c>
      <c r="F38" s="28">
        <v>0.4</v>
      </c>
      <c r="G38" s="28">
        <v>0.18</v>
      </c>
      <c r="H38" s="28">
        <v>0.26</v>
      </c>
      <c r="I38" s="28">
        <v>0.5667</v>
      </c>
      <c r="J38" s="79"/>
      <c r="K38" s="71">
        <f>SUM(F38:J38)</f>
        <v>1.4067</v>
      </c>
      <c r="L38" s="20">
        <f>SUM(E38,G38:J38)</f>
        <v>1.4667</v>
      </c>
      <c r="M38" s="20">
        <f>SUM(E38:F38,H38:J38)</f>
        <v>1.6867</v>
      </c>
      <c r="N38" s="20">
        <f>SUM(E38:G38,I38:J38)</f>
        <v>1.6067</v>
      </c>
      <c r="O38" s="20">
        <f>SUM(E38:H38,J38)</f>
        <v>1.3</v>
      </c>
      <c r="P38" s="20">
        <f>SUM(E38:I38)</f>
        <v>1.8667</v>
      </c>
      <c r="Q38" s="20">
        <f>MAX(K38:P38)</f>
        <v>1.8667</v>
      </c>
      <c r="R38" s="21">
        <f>COUNTBLANK(E38:J38)</f>
        <v>1</v>
      </c>
      <c r="S38" s="33">
        <f>IF(R38=0,Q38/5,Q38/(6-R38))</f>
        <v>0.37334</v>
      </c>
      <c r="T38" s="34">
        <v>4</v>
      </c>
    </row>
    <row r="39" spans="1:20" ht="22.5" customHeight="1">
      <c r="A39" s="24" t="s">
        <v>27</v>
      </c>
      <c r="B39" s="25" t="s">
        <v>28</v>
      </c>
      <c r="C39" s="26">
        <v>1</v>
      </c>
      <c r="D39" s="24" t="s">
        <v>26</v>
      </c>
      <c r="E39" s="27">
        <v>0.2667</v>
      </c>
      <c r="F39" s="28">
        <v>0.4</v>
      </c>
      <c r="G39" s="28">
        <v>0.1867</v>
      </c>
      <c r="H39" s="28">
        <v>0.3333</v>
      </c>
      <c r="I39" s="28">
        <v>0.5</v>
      </c>
      <c r="J39" s="79"/>
      <c r="K39" s="71">
        <f>SUM(F39:J39)</f>
        <v>1.42</v>
      </c>
      <c r="L39" s="20">
        <f>SUM(E39,G39:J39)</f>
        <v>1.2867</v>
      </c>
      <c r="M39" s="20">
        <f>SUM(E39:F39,H39:J39)</f>
        <v>1.5</v>
      </c>
      <c r="N39" s="20">
        <f>SUM(E39:G39,I39:J39)</f>
        <v>1.3534000000000002</v>
      </c>
      <c r="O39" s="20">
        <f>SUM(E39:H39,J39)</f>
        <v>1.1867</v>
      </c>
      <c r="P39" s="20">
        <f>SUM(E39:I39)</f>
        <v>1.6867</v>
      </c>
      <c r="Q39" s="20">
        <f>MAX(K39:P39)</f>
        <v>1.6867</v>
      </c>
      <c r="R39" s="21">
        <f>COUNTBLANK(E39:J39)</f>
        <v>1</v>
      </c>
      <c r="S39" s="33">
        <f>IF(R39=0,Q39/5,Q39/(6-R39))</f>
        <v>0.33734000000000003</v>
      </c>
      <c r="T39" s="34">
        <v>5</v>
      </c>
    </row>
    <row r="40" spans="1:20" ht="22.5" customHeight="1">
      <c r="A40" s="24" t="s">
        <v>52</v>
      </c>
      <c r="B40" s="25" t="s">
        <v>53</v>
      </c>
      <c r="C40" s="26">
        <v>2</v>
      </c>
      <c r="D40" s="24" t="s">
        <v>39</v>
      </c>
      <c r="E40" s="27">
        <v>0.4067</v>
      </c>
      <c r="F40" s="28">
        <v>0.4267</v>
      </c>
      <c r="G40" s="28">
        <v>0.2867</v>
      </c>
      <c r="H40" s="28">
        <v>0.4</v>
      </c>
      <c r="I40" s="28">
        <v>0</v>
      </c>
      <c r="J40" s="79"/>
      <c r="K40" s="71">
        <f>SUM(F40:J40)</f>
        <v>1.1134</v>
      </c>
      <c r="L40" s="20">
        <f>SUM(E40,G40:J40)</f>
        <v>1.0934</v>
      </c>
      <c r="M40" s="20">
        <f>SUM(E40:F40,H40:J40)</f>
        <v>1.2334</v>
      </c>
      <c r="N40" s="20">
        <f>SUM(E40:G40,I40:J40)</f>
        <v>1.1201</v>
      </c>
      <c r="O40" s="20">
        <f>SUM(E40:H40,J40)</f>
        <v>1.5201000000000002</v>
      </c>
      <c r="P40" s="20">
        <f>SUM(E40:I40)</f>
        <v>1.5201000000000002</v>
      </c>
      <c r="Q40" s="20">
        <f>MAX(K40:P40)</f>
        <v>1.5201000000000002</v>
      </c>
      <c r="R40" s="21">
        <f>COUNTBLANK(E40:J40)</f>
        <v>1</v>
      </c>
      <c r="S40" s="33">
        <f>IF(R40=0,Q40/5,Q40/(6-R40))</f>
        <v>0.30402000000000007</v>
      </c>
      <c r="T40" s="34">
        <v>6</v>
      </c>
    </row>
    <row r="41" spans="1:20" ht="22.5" customHeight="1">
      <c r="A41" s="24" t="s">
        <v>24</v>
      </c>
      <c r="B41" s="25" t="s">
        <v>25</v>
      </c>
      <c r="C41" s="26">
        <v>1</v>
      </c>
      <c r="D41" s="24" t="s">
        <v>26</v>
      </c>
      <c r="E41" s="27">
        <v>0.3733</v>
      </c>
      <c r="F41" s="28">
        <v>0.2667</v>
      </c>
      <c r="G41" s="28">
        <v>0.0067</v>
      </c>
      <c r="H41" s="28">
        <v>0.4</v>
      </c>
      <c r="I41" s="28">
        <v>0.2133</v>
      </c>
      <c r="J41" s="79"/>
      <c r="K41" s="71">
        <f>SUM(F41:J41)</f>
        <v>0.8867</v>
      </c>
      <c r="L41" s="20">
        <f>SUM(E41,G41:J41)</f>
        <v>0.9933000000000001</v>
      </c>
      <c r="M41" s="20">
        <f>SUM(E41:F41,H41:J41)</f>
        <v>1.2533</v>
      </c>
      <c r="N41" s="20">
        <f>SUM(E41:G41,I41:J41)</f>
        <v>0.8600000000000001</v>
      </c>
      <c r="O41" s="20">
        <f>SUM(E41:H41,J41)</f>
        <v>1.0467</v>
      </c>
      <c r="P41" s="20">
        <f>SUM(E41:I41)</f>
        <v>1.26</v>
      </c>
      <c r="Q41" s="20">
        <f>MAX(K41:P41)</f>
        <v>1.26</v>
      </c>
      <c r="R41" s="21">
        <f>COUNTBLANK(E41:J41)</f>
        <v>1</v>
      </c>
      <c r="S41" s="33">
        <f>IF(R41=0,Q41/5,Q41/(6-R41))</f>
        <v>0.252</v>
      </c>
      <c r="T41" s="34">
        <v>7</v>
      </c>
    </row>
    <row r="42" spans="1:20" ht="22.5" customHeight="1">
      <c r="A42" s="24" t="s">
        <v>54</v>
      </c>
      <c r="B42" s="25" t="s">
        <v>55</v>
      </c>
      <c r="C42" s="26">
        <v>2</v>
      </c>
      <c r="D42" s="24" t="s">
        <v>39</v>
      </c>
      <c r="E42" s="27">
        <v>0.28</v>
      </c>
      <c r="F42" s="28">
        <v>0.2867</v>
      </c>
      <c r="G42" s="28">
        <v>0.24</v>
      </c>
      <c r="H42" s="28">
        <v>0.4</v>
      </c>
      <c r="I42" s="28">
        <v>0</v>
      </c>
      <c r="J42" s="79"/>
      <c r="K42" s="71">
        <f>SUM(F42:J42)</f>
        <v>0.9267</v>
      </c>
      <c r="L42" s="20">
        <f>SUM(E42,G42:J42)</f>
        <v>0.92</v>
      </c>
      <c r="M42" s="20">
        <f>SUM(E42:F42,H42:J42)</f>
        <v>0.9667</v>
      </c>
      <c r="N42" s="20">
        <f>SUM(E42:G42,I42:J42)</f>
        <v>0.8067</v>
      </c>
      <c r="O42" s="20">
        <f>SUM(E42:H42,J42)</f>
        <v>1.2067</v>
      </c>
      <c r="P42" s="20">
        <f>SUM(E42:I42)</f>
        <v>1.2067</v>
      </c>
      <c r="Q42" s="20">
        <f>MAX(K42:P42)</f>
        <v>1.2067</v>
      </c>
      <c r="R42" s="21">
        <f>COUNTBLANK(E42:J42)</f>
        <v>1</v>
      </c>
      <c r="S42" s="33">
        <f>IF(R42=0,Q42/5,Q42/(6-R42))</f>
        <v>0.24134000000000003</v>
      </c>
      <c r="T42" s="34">
        <v>8</v>
      </c>
    </row>
    <row r="43" spans="1:20" ht="22.5" customHeight="1">
      <c r="A43" s="35" t="s">
        <v>29</v>
      </c>
      <c r="B43" s="36" t="s">
        <v>30</v>
      </c>
      <c r="C43" s="37">
        <v>1</v>
      </c>
      <c r="D43" s="35" t="s">
        <v>31</v>
      </c>
      <c r="E43" s="27">
        <v>0.0267</v>
      </c>
      <c r="F43" s="28">
        <v>0.4667</v>
      </c>
      <c r="G43" s="28">
        <v>0</v>
      </c>
      <c r="H43" s="28">
        <v>0.4</v>
      </c>
      <c r="I43" s="28">
        <v>0.2667</v>
      </c>
      <c r="J43" s="79"/>
      <c r="K43" s="71">
        <f>SUM(F43:J43)</f>
        <v>1.1334</v>
      </c>
      <c r="L43" s="20">
        <f>SUM(E43,G43:J43)</f>
        <v>0.6934</v>
      </c>
      <c r="M43" s="20">
        <f>SUM(E43:F43,H43:J43)</f>
        <v>1.1601</v>
      </c>
      <c r="N43" s="20">
        <f>SUM(E43:G43,I43:J43)</f>
        <v>0.7601</v>
      </c>
      <c r="O43" s="20">
        <f>SUM(E43:H43,J43)</f>
        <v>0.8934</v>
      </c>
      <c r="P43" s="20">
        <f>SUM(E43:I43)</f>
        <v>1.1601</v>
      </c>
      <c r="Q43" s="20">
        <f>MAX(K43:P43)</f>
        <v>1.1601</v>
      </c>
      <c r="R43" s="21">
        <f>COUNTBLANK(E43:J43)</f>
        <v>1</v>
      </c>
      <c r="S43" s="33">
        <f>IF(R43=0,Q43/5,Q43/(6-R43))</f>
        <v>0.23201999999999998</v>
      </c>
      <c r="T43" s="34">
        <v>9</v>
      </c>
    </row>
    <row r="44" spans="1:20" ht="22.5" customHeight="1">
      <c r="A44" s="35" t="s">
        <v>32</v>
      </c>
      <c r="B44" s="36" t="s">
        <v>33</v>
      </c>
      <c r="C44" s="37">
        <v>1</v>
      </c>
      <c r="D44" s="35" t="s">
        <v>31</v>
      </c>
      <c r="E44" s="27">
        <v>0.2133</v>
      </c>
      <c r="F44" s="28">
        <v>0</v>
      </c>
      <c r="G44" s="28">
        <v>0.3533</v>
      </c>
      <c r="H44" s="28">
        <v>0.3467</v>
      </c>
      <c r="I44" s="28">
        <v>0</v>
      </c>
      <c r="J44" s="79"/>
      <c r="K44" s="71">
        <f>SUM(F44:J44)</f>
        <v>0.7</v>
      </c>
      <c r="L44" s="20">
        <f>SUM(E44,G44:J44)</f>
        <v>0.9133</v>
      </c>
      <c r="M44" s="20">
        <f>SUM(E44:F44,H44:J44)</f>
        <v>0.56</v>
      </c>
      <c r="N44" s="20">
        <f>SUM(E44:G44,I44:J44)</f>
        <v>0.5666</v>
      </c>
      <c r="O44" s="20">
        <f>SUM(E44:H44,J44)</f>
        <v>0.9133</v>
      </c>
      <c r="P44" s="20">
        <f>SUM(E44:I44)</f>
        <v>0.9133</v>
      </c>
      <c r="Q44" s="20">
        <f>MAX(K44:P44)</f>
        <v>0.9133</v>
      </c>
      <c r="R44" s="21">
        <f>COUNTBLANK(E44:J44)</f>
        <v>1</v>
      </c>
      <c r="S44" s="33">
        <f>IF(R44=0,Q44/5,Q44/(6-R44))</f>
        <v>0.18266</v>
      </c>
      <c r="T44" s="34">
        <v>10</v>
      </c>
    </row>
    <row r="45" spans="1:20" ht="22.5" customHeight="1">
      <c r="A45" s="24" t="s">
        <v>56</v>
      </c>
      <c r="B45" s="25" t="s">
        <v>57</v>
      </c>
      <c r="C45" s="26">
        <v>2</v>
      </c>
      <c r="D45" s="24" t="s">
        <v>26</v>
      </c>
      <c r="E45" s="27">
        <v>0.2467</v>
      </c>
      <c r="F45" s="28">
        <v>0</v>
      </c>
      <c r="G45" s="28">
        <v>0.1333</v>
      </c>
      <c r="H45" s="28">
        <v>0</v>
      </c>
      <c r="I45" s="28">
        <v>0</v>
      </c>
      <c r="J45" s="79"/>
      <c r="K45" s="71">
        <f>SUM(F45:J45)</f>
        <v>0.1333</v>
      </c>
      <c r="L45" s="20">
        <f>SUM(E45,G45:J45)</f>
        <v>0.38</v>
      </c>
      <c r="M45" s="20">
        <f>SUM(E45:F45,H45:J45)</f>
        <v>0.2467</v>
      </c>
      <c r="N45" s="20">
        <f>SUM(E45:G45,I45:J45)</f>
        <v>0.38</v>
      </c>
      <c r="O45" s="20">
        <f>SUM(E45:H45,J45)</f>
        <v>0.38</v>
      </c>
      <c r="P45" s="20">
        <f>SUM(E45:I45)</f>
        <v>0.38</v>
      </c>
      <c r="Q45" s="20">
        <f>MAX(K45:P45)</f>
        <v>0.38</v>
      </c>
      <c r="R45" s="21">
        <f>COUNTBLANK(E45:J45)</f>
        <v>1</v>
      </c>
      <c r="S45" s="33">
        <f>IF(R45=0,Q45/5,Q45/(6-R45))</f>
        <v>0.076</v>
      </c>
      <c r="T45" s="34">
        <v>11</v>
      </c>
    </row>
    <row r="46" spans="1:20" ht="22.5" customHeight="1">
      <c r="A46" s="35" t="s">
        <v>34</v>
      </c>
      <c r="B46" s="36" t="s">
        <v>35</v>
      </c>
      <c r="C46" s="37">
        <v>1</v>
      </c>
      <c r="D46" s="35" t="s">
        <v>36</v>
      </c>
      <c r="E46" s="27">
        <v>0.2</v>
      </c>
      <c r="F46" s="28">
        <v>0</v>
      </c>
      <c r="G46" s="28">
        <v>0</v>
      </c>
      <c r="H46" s="28">
        <v>0</v>
      </c>
      <c r="I46" s="28">
        <v>0</v>
      </c>
      <c r="J46" s="79"/>
      <c r="K46" s="71">
        <f>SUM(F46:J46)</f>
        <v>0</v>
      </c>
      <c r="L46" s="20">
        <f>SUM(E46,G46:J46)</f>
        <v>0.2</v>
      </c>
      <c r="M46" s="20">
        <f>SUM(E46:F46,H46:J46)</f>
        <v>0.2</v>
      </c>
      <c r="N46" s="20">
        <f>SUM(E46:G46,I46:J46)</f>
        <v>0.2</v>
      </c>
      <c r="O46" s="20">
        <f>SUM(E46:H46,J46)</f>
        <v>0.2</v>
      </c>
      <c r="P46" s="20">
        <f>SUM(E46:I46)</f>
        <v>0.2</v>
      </c>
      <c r="Q46" s="20">
        <f>MAX(K46:P46)</f>
        <v>0.2</v>
      </c>
      <c r="R46" s="21">
        <f>COUNTBLANK(E46:J46)</f>
        <v>1</v>
      </c>
      <c r="S46" s="33">
        <f>IF(R46=0,Q46/5,Q46/(6-R46))</f>
        <v>0.04</v>
      </c>
      <c r="T46" s="34">
        <v>12</v>
      </c>
    </row>
    <row r="47" spans="1:20" ht="22.5" customHeight="1">
      <c r="A47" s="35" t="s">
        <v>37</v>
      </c>
      <c r="B47" s="36" t="s">
        <v>38</v>
      </c>
      <c r="C47" s="37">
        <v>1</v>
      </c>
      <c r="D47" s="35" t="s">
        <v>39</v>
      </c>
      <c r="E47" s="27">
        <v>0.06</v>
      </c>
      <c r="F47" s="28">
        <v>0</v>
      </c>
      <c r="G47" s="28">
        <v>0</v>
      </c>
      <c r="H47" s="28">
        <v>0</v>
      </c>
      <c r="I47" s="28">
        <v>0</v>
      </c>
      <c r="J47" s="79"/>
      <c r="K47" s="71">
        <f>SUM(F47:J47)</f>
        <v>0</v>
      </c>
      <c r="L47" s="20">
        <f>SUM(E47,G47:J47)</f>
        <v>0.06</v>
      </c>
      <c r="M47" s="20">
        <f>SUM(E47:F47,H47:J47)</f>
        <v>0.06</v>
      </c>
      <c r="N47" s="20">
        <f>SUM(E47:G47,I47:J47)</f>
        <v>0.06</v>
      </c>
      <c r="O47" s="20">
        <f>SUM(E47:H47,J47)</f>
        <v>0.06</v>
      </c>
      <c r="P47" s="20">
        <f>SUM(E47:I47)</f>
        <v>0.06</v>
      </c>
      <c r="Q47" s="20">
        <f>MAX(K47:P47)</f>
        <v>0.06</v>
      </c>
      <c r="R47" s="21">
        <f>COUNTBLANK(E47:J47)</f>
        <v>1</v>
      </c>
      <c r="S47" s="33">
        <f>IF(R47=0,Q47/5,Q47/(6-R47))</f>
        <v>0.012</v>
      </c>
      <c r="T47" s="34">
        <v>13</v>
      </c>
    </row>
    <row r="48" spans="1:20" ht="22.5" customHeight="1">
      <c r="A48" s="24" t="s">
        <v>40</v>
      </c>
      <c r="B48" s="25" t="s">
        <v>41</v>
      </c>
      <c r="C48" s="26">
        <v>1</v>
      </c>
      <c r="D48" s="24" t="s">
        <v>42</v>
      </c>
      <c r="E48" s="27">
        <v>0.0333</v>
      </c>
      <c r="F48" s="28">
        <v>0</v>
      </c>
      <c r="G48" s="28">
        <v>0</v>
      </c>
      <c r="H48" s="28">
        <v>0</v>
      </c>
      <c r="I48" s="28">
        <v>0</v>
      </c>
      <c r="J48" s="79"/>
      <c r="K48" s="71">
        <f>SUM(F48:J48)</f>
        <v>0</v>
      </c>
      <c r="L48" s="20">
        <f>SUM(E48,G48:J48)</f>
        <v>0.0333</v>
      </c>
      <c r="M48" s="20">
        <f>SUM(E48:F48,H48:J48)</f>
        <v>0.0333</v>
      </c>
      <c r="N48" s="20">
        <f>SUM(E48:G48,I48:J48)</f>
        <v>0.0333</v>
      </c>
      <c r="O48" s="20">
        <f>SUM(E48:H48,J48)</f>
        <v>0.0333</v>
      </c>
      <c r="P48" s="20">
        <f>SUM(E48:I48)</f>
        <v>0.0333</v>
      </c>
      <c r="Q48" s="20">
        <f>MAX(K48:P48)</f>
        <v>0.0333</v>
      </c>
      <c r="R48" s="21">
        <f>COUNTBLANK(E48:J48)</f>
        <v>1</v>
      </c>
      <c r="S48" s="33">
        <f>IF(R48=0,Q48/5,Q48/(6-R48))</f>
        <v>0.006660000000000001</v>
      </c>
      <c r="T48" s="34">
        <v>14</v>
      </c>
    </row>
    <row r="49" spans="1:20" ht="22.5" customHeight="1">
      <c r="A49" s="35" t="s">
        <v>43</v>
      </c>
      <c r="B49" s="36" t="s">
        <v>44</v>
      </c>
      <c r="C49" s="37">
        <v>1</v>
      </c>
      <c r="D49" s="35" t="s">
        <v>36</v>
      </c>
      <c r="E49" s="27">
        <v>0</v>
      </c>
      <c r="F49" s="28">
        <v>0</v>
      </c>
      <c r="G49" s="28">
        <v>0</v>
      </c>
      <c r="H49" s="28">
        <v>0</v>
      </c>
      <c r="I49" s="28">
        <v>0</v>
      </c>
      <c r="J49" s="79"/>
      <c r="K49" s="71">
        <f>SUM(F49:J49)</f>
        <v>0</v>
      </c>
      <c r="L49" s="20">
        <f>SUM(E49,G49:J49)</f>
        <v>0</v>
      </c>
      <c r="M49" s="20">
        <f>SUM(E49:F49,H49:J49)</f>
        <v>0</v>
      </c>
      <c r="N49" s="20">
        <f>SUM(E49:G49,I49:J49)</f>
        <v>0</v>
      </c>
      <c r="O49" s="20">
        <f>SUM(E49:H49,J49)</f>
        <v>0</v>
      </c>
      <c r="P49" s="20">
        <f>SUM(E49:I49)</f>
        <v>0</v>
      </c>
      <c r="Q49" s="20">
        <f>MAX(K49:P49)</f>
        <v>0</v>
      </c>
      <c r="R49" s="21">
        <f>COUNTBLANK(E49:J49)</f>
        <v>1</v>
      </c>
      <c r="S49" s="33">
        <f>IF(R49=0,Q49/5,Q49/(6-R49))</f>
        <v>0</v>
      </c>
      <c r="T49" s="34">
        <v>15</v>
      </c>
    </row>
    <row r="50" spans="1:20" ht="12.75" customHeight="1" hidden="1">
      <c r="A50" s="35"/>
      <c r="B50" s="36"/>
      <c r="C50" s="37"/>
      <c r="D50" s="38"/>
      <c r="E50" s="27"/>
      <c r="F50" s="28"/>
      <c r="G50" s="28"/>
      <c r="H50" s="28"/>
      <c r="I50" s="28"/>
      <c r="J50" s="79"/>
      <c r="K50" s="71">
        <f>SUM(F50:J50)</f>
        <v>0</v>
      </c>
      <c r="L50" s="20">
        <f>SUM(E50,G50:J50)</f>
        <v>0</v>
      </c>
      <c r="M50" s="20">
        <f>SUM(E50:F50,H50:J50)</f>
        <v>0</v>
      </c>
      <c r="N50" s="20">
        <f>SUM(E50:G50,I50:J50)</f>
        <v>0</v>
      </c>
      <c r="O50" s="20">
        <f>SUM(E50:H50,J50)</f>
        <v>0</v>
      </c>
      <c r="P50" s="20">
        <f>SUM(E50:I50)</f>
        <v>0</v>
      </c>
      <c r="Q50" s="20">
        <f>MAX(K50:P50)</f>
        <v>0</v>
      </c>
      <c r="R50" s="21">
        <f>COUNTBLANK(E50:J50)</f>
        <v>6</v>
      </c>
      <c r="S50" s="33" t="e">
        <f>IF(R50=0,Q50/5,Q50/(6-R50))</f>
        <v>#DIV/0!</v>
      </c>
      <c r="T50" s="34"/>
    </row>
    <row r="51" spans="1:20" ht="12.75" customHeight="1" hidden="1">
      <c r="A51" s="35"/>
      <c r="B51" s="36"/>
      <c r="C51" s="37"/>
      <c r="D51" s="38"/>
      <c r="E51" s="27"/>
      <c r="F51" s="28"/>
      <c r="G51" s="28"/>
      <c r="H51" s="28"/>
      <c r="I51" s="28"/>
      <c r="J51" s="79"/>
      <c r="K51" s="71">
        <f>SUM(F51:J51)</f>
        <v>0</v>
      </c>
      <c r="L51" s="20">
        <f>SUM(E51,G51:J51)</f>
        <v>0</v>
      </c>
      <c r="M51" s="20">
        <f>SUM(E51:F51,H51:J51)</f>
        <v>0</v>
      </c>
      <c r="N51" s="20">
        <f>SUM(E51:G51,I51:J51)</f>
        <v>0</v>
      </c>
      <c r="O51" s="20">
        <f>SUM(E51:H51,J51)</f>
        <v>0</v>
      </c>
      <c r="P51" s="20">
        <f>SUM(E51:I51)</f>
        <v>0</v>
      </c>
      <c r="Q51" s="20">
        <f>MAX(K51:P51)</f>
        <v>0</v>
      </c>
      <c r="R51" s="21">
        <f>COUNTBLANK(E51:J51)</f>
        <v>6</v>
      </c>
      <c r="S51" s="33" t="e">
        <f>IF(R51=0,Q51/5,Q51/(6-R51))</f>
        <v>#DIV/0!</v>
      </c>
      <c r="T51" s="34"/>
    </row>
    <row r="52" spans="1:20" ht="12.75" customHeight="1" hidden="1">
      <c r="A52" s="80"/>
      <c r="B52" s="81"/>
      <c r="C52" s="82"/>
      <c r="D52" s="83"/>
      <c r="E52" s="84"/>
      <c r="F52" s="85"/>
      <c r="G52" s="85"/>
      <c r="H52" s="85"/>
      <c r="I52" s="85"/>
      <c r="J52" s="86"/>
      <c r="K52" s="71">
        <f>SUM(F52:J52)</f>
        <v>0</v>
      </c>
      <c r="L52" s="20">
        <f>SUM(E52,G52:J52)</f>
        <v>0</v>
      </c>
      <c r="M52" s="20">
        <f>SUM(E52:F52,H52:J52)</f>
        <v>0</v>
      </c>
      <c r="N52" s="20">
        <f>SUM(E52:G52,I52:J52)</f>
        <v>0</v>
      </c>
      <c r="O52" s="20">
        <f>SUM(E52:H52,J52)</f>
        <v>0</v>
      </c>
      <c r="P52" s="20">
        <f>SUM(E52:I52)</f>
        <v>0</v>
      </c>
      <c r="Q52" s="20">
        <f>MAX(K52:P52)</f>
        <v>0</v>
      </c>
      <c r="R52" s="21">
        <f>COUNTBLANK(E52:J52)</f>
        <v>6</v>
      </c>
      <c r="S52" s="53" t="e">
        <f>IF(R52=0,Q52/5,Q52/(6-R52))</f>
        <v>#DIV/0!</v>
      </c>
      <c r="T52" s="267"/>
    </row>
    <row r="53" ht="13.5" thickBot="1"/>
    <row r="54" spans="1:19" ht="33" customHeight="1" thickBot="1">
      <c r="A54" s="304" t="s">
        <v>60</v>
      </c>
      <c r="B54" s="304"/>
      <c r="C54" s="304"/>
      <c r="D54" s="304"/>
      <c r="E54" s="315"/>
      <c r="F54" s="315"/>
      <c r="G54" s="315"/>
      <c r="H54" s="315"/>
      <c r="I54" s="315"/>
      <c r="J54" s="315"/>
      <c r="K54" s="304"/>
      <c r="L54" s="304"/>
      <c r="M54" s="304"/>
      <c r="N54" s="304"/>
      <c r="O54" s="304"/>
      <c r="P54" s="304"/>
      <c r="Q54" s="304"/>
      <c r="R54" s="304"/>
      <c r="S54" s="304"/>
    </row>
    <row r="55" spans="1:19" ht="34.5" thickBot="1">
      <c r="A55" s="57" t="s">
        <v>1</v>
      </c>
      <c r="B55" s="58" t="s">
        <v>2</v>
      </c>
      <c r="C55" s="59" t="s">
        <v>3</v>
      </c>
      <c r="D55" s="148" t="s">
        <v>4</v>
      </c>
      <c r="E55" s="319" t="s">
        <v>5</v>
      </c>
      <c r="F55" s="320" t="s">
        <v>6</v>
      </c>
      <c r="G55" s="320" t="s">
        <v>7</v>
      </c>
      <c r="H55" s="320" t="s">
        <v>8</v>
      </c>
      <c r="I55" s="320" t="s">
        <v>9</v>
      </c>
      <c r="J55" s="321" t="s">
        <v>10</v>
      </c>
      <c r="K55" s="64" t="s">
        <v>11</v>
      </c>
      <c r="L55" s="64" t="s">
        <v>12</v>
      </c>
      <c r="M55" s="64" t="s">
        <v>13</v>
      </c>
      <c r="N55" s="64" t="s">
        <v>14</v>
      </c>
      <c r="O55" s="64" t="s">
        <v>15</v>
      </c>
      <c r="P55" s="64" t="s">
        <v>16</v>
      </c>
      <c r="Q55" s="65" t="s">
        <v>17</v>
      </c>
      <c r="R55" s="65" t="s">
        <v>18</v>
      </c>
      <c r="S55" s="67" t="s">
        <v>19</v>
      </c>
    </row>
    <row r="56" spans="1:19" ht="22.5" customHeight="1">
      <c r="A56" s="13" t="s">
        <v>61</v>
      </c>
      <c r="B56" s="14" t="s">
        <v>62</v>
      </c>
      <c r="C56" s="87">
        <v>8</v>
      </c>
      <c r="D56" s="88" t="s">
        <v>63</v>
      </c>
      <c r="E56" s="316">
        <v>0.4733</v>
      </c>
      <c r="F56" s="317">
        <v>0.5067</v>
      </c>
      <c r="G56" s="317">
        <v>0.4133</v>
      </c>
      <c r="H56" s="317">
        <v>0.4</v>
      </c>
      <c r="I56" s="322"/>
      <c r="J56" s="318"/>
      <c r="K56" s="71">
        <f>SUM(F56:J56)</f>
        <v>1.32</v>
      </c>
      <c r="L56" s="20">
        <f>SUM(E56,G56:J56)</f>
        <v>1.2866</v>
      </c>
      <c r="M56" s="20">
        <f>SUM(E56:F56,H56:J56)</f>
        <v>1.38</v>
      </c>
      <c r="N56" s="20">
        <f>SUM(E56:G56,I56:J56)</f>
        <v>1.3933</v>
      </c>
      <c r="O56" s="20">
        <f>SUM(E56:H56,J56)</f>
        <v>1.7933</v>
      </c>
      <c r="P56" s="20">
        <f>SUM(E56:I56)</f>
        <v>1.7933</v>
      </c>
      <c r="Q56" s="20">
        <f>MAX(K56:P56)</f>
        <v>1.7933</v>
      </c>
      <c r="R56" s="21">
        <f>COUNTBLANK(E56:J56)</f>
        <v>2</v>
      </c>
      <c r="S56" s="22">
        <f>IF(R56=0,Q56/5,Q56/(6-R56))</f>
        <v>0.448325</v>
      </c>
    </row>
    <row r="57" spans="1:19" ht="22.5" customHeight="1">
      <c r="A57" s="35" t="s">
        <v>32</v>
      </c>
      <c r="B57" s="36" t="s">
        <v>64</v>
      </c>
      <c r="C57" s="42">
        <v>8</v>
      </c>
      <c r="D57" s="74" t="s">
        <v>65</v>
      </c>
      <c r="E57" s="27">
        <v>0.2133</v>
      </c>
      <c r="F57" s="28">
        <v>0.36</v>
      </c>
      <c r="G57" s="28">
        <v>0.16</v>
      </c>
      <c r="H57" s="28">
        <v>0.3733</v>
      </c>
      <c r="I57" s="323"/>
      <c r="J57" s="29"/>
      <c r="K57" s="72">
        <f>SUM(F57:J57)</f>
        <v>0.8933</v>
      </c>
      <c r="L57" s="31">
        <f>SUM(E57,G57:J57)</f>
        <v>0.7465999999999999</v>
      </c>
      <c r="M57" s="31">
        <f>SUM(E57:F57,H57:J57)</f>
        <v>0.9465999999999999</v>
      </c>
      <c r="N57" s="31">
        <f>SUM(E57:G57,I57:J57)</f>
        <v>0.7333</v>
      </c>
      <c r="O57" s="31">
        <f>SUM(E57:H57,J57)</f>
        <v>1.1066</v>
      </c>
      <c r="P57" s="31">
        <f>SUM(E57:I57)</f>
        <v>1.1066</v>
      </c>
      <c r="Q57" s="31">
        <f>MAX(K57:P57)</f>
        <v>1.1066</v>
      </c>
      <c r="R57" s="32">
        <f>COUNTBLANK(E57:J57)</f>
        <v>2</v>
      </c>
      <c r="S57" s="33">
        <f>IF(R57=0,Q57/5,Q57/(6-R57))</f>
        <v>0.27665</v>
      </c>
    </row>
    <row r="58" spans="1:19" ht="22.5" customHeight="1" thickBot="1">
      <c r="A58" s="43" t="s">
        <v>66</v>
      </c>
      <c r="B58" s="44" t="s">
        <v>67</v>
      </c>
      <c r="C58" s="45">
        <v>8</v>
      </c>
      <c r="D58" s="76" t="s">
        <v>65</v>
      </c>
      <c r="E58" s="47">
        <v>0.1</v>
      </c>
      <c r="F58" s="77">
        <v>0</v>
      </c>
      <c r="G58" s="77">
        <v>0.0733</v>
      </c>
      <c r="H58" s="77">
        <v>0</v>
      </c>
      <c r="I58" s="324"/>
      <c r="J58" s="49"/>
      <c r="K58" s="72">
        <f>SUM(F58:J58)</f>
        <v>0.0733</v>
      </c>
      <c r="L58" s="31">
        <f>SUM(E58,G58:J58)</f>
        <v>0.1733</v>
      </c>
      <c r="M58" s="31">
        <f>SUM(E58:F58,H58:J58)</f>
        <v>0.1</v>
      </c>
      <c r="N58" s="31">
        <f>SUM(E58:G58,I58:J58)</f>
        <v>0.1733</v>
      </c>
      <c r="O58" s="31">
        <f>SUM(E58:H58,J58)</f>
        <v>0.1733</v>
      </c>
      <c r="P58" s="31">
        <f>SUM(E58:I58)</f>
        <v>0.1733</v>
      </c>
      <c r="Q58" s="31">
        <f>MAX(K58:P58)</f>
        <v>0.1733</v>
      </c>
      <c r="R58" s="32">
        <f>COUNTBLANK(E58:J58)</f>
        <v>2</v>
      </c>
      <c r="S58" s="53">
        <f>IF(R58=0,Q58/5,Q58/(6-R58))</f>
        <v>0.043325</v>
      </c>
    </row>
  </sheetData>
  <sheetProtection/>
  <mergeCells count="5">
    <mergeCell ref="I56:I58"/>
    <mergeCell ref="A1:T1"/>
    <mergeCell ref="A19:T19"/>
    <mergeCell ref="A33:T33"/>
    <mergeCell ref="A54:S54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G4" sqref="G4"/>
    </sheetView>
  </sheetViews>
  <sheetFormatPr defaultColWidth="9.140625" defaultRowHeight="12.75"/>
  <cols>
    <col min="1" max="1" width="7.7109375" style="89" customWidth="1"/>
    <col min="2" max="2" width="9.7109375" style="89" customWidth="1"/>
    <col min="3" max="3" width="4.140625" style="89" customWidth="1"/>
    <col min="4" max="4" width="12.421875" style="89" customWidth="1"/>
    <col min="5" max="5" width="8.28125" style="89" customWidth="1"/>
    <col min="6" max="6" width="8.421875" style="89" customWidth="1"/>
    <col min="7" max="7" width="8.57421875" style="89" customWidth="1"/>
    <col min="8" max="8" width="8.140625" style="89" customWidth="1"/>
    <col min="9" max="9" width="9.140625" style="89" customWidth="1"/>
    <col min="10" max="10" width="8.421875" style="89" customWidth="1"/>
    <col min="11" max="15" width="4.00390625" style="89" customWidth="1"/>
    <col min="16" max="16" width="10.28125" style="90" customWidth="1"/>
    <col min="17" max="17" width="9.57421875" style="90" customWidth="1"/>
    <col min="18" max="18" width="10.00390625" style="90" customWidth="1"/>
    <col min="19" max="19" width="10.8515625" style="90" customWidth="1"/>
    <col min="20" max="16384" width="9.140625" style="89" customWidth="1"/>
  </cols>
  <sheetData>
    <row r="1" spans="1:21" ht="38.25" customHeight="1">
      <c r="A1" s="303" t="s">
        <v>68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91"/>
      <c r="T1" s="91"/>
      <c r="U1" s="92"/>
    </row>
    <row r="2" spans="1:19" ht="51" customHeight="1">
      <c r="A2" s="2" t="s">
        <v>1</v>
      </c>
      <c r="B2" s="3" t="s">
        <v>2</v>
      </c>
      <c r="C2" s="93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3" t="s">
        <v>72</v>
      </c>
      <c r="I2" s="2" t="s">
        <v>73</v>
      </c>
      <c r="J2" s="4" t="s">
        <v>74</v>
      </c>
      <c r="K2" s="94" t="s">
        <v>75</v>
      </c>
      <c r="L2" s="94" t="s">
        <v>76</v>
      </c>
      <c r="M2" s="94" t="s">
        <v>77</v>
      </c>
      <c r="N2" s="94" t="s">
        <v>78</v>
      </c>
      <c r="O2" s="95" t="s">
        <v>79</v>
      </c>
      <c r="P2" s="96" t="s">
        <v>80</v>
      </c>
      <c r="Q2" s="11" t="s">
        <v>81</v>
      </c>
      <c r="R2" s="96" t="s">
        <v>20</v>
      </c>
      <c r="S2" s="97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87" t="s">
        <v>22</v>
      </c>
      <c r="K3" s="98">
        <v>20</v>
      </c>
      <c r="L3" s="99">
        <v>28</v>
      </c>
      <c r="M3" s="99">
        <v>0</v>
      </c>
      <c r="N3" s="99">
        <v>80</v>
      </c>
      <c r="O3" s="100">
        <v>10</v>
      </c>
      <c r="P3" s="101">
        <f aca="true" t="shared" si="0" ref="P3:P14">SUM(K3:N3)</f>
        <v>128</v>
      </c>
      <c r="Q3" s="102">
        <f aca="true" t="shared" si="1" ref="Q3:Q14">P3*100/200/100</f>
        <v>0.64</v>
      </c>
      <c r="R3" s="103">
        <v>1</v>
      </c>
      <c r="S3" s="104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5" t="s">
        <v>25</v>
      </c>
      <c r="K4" s="106">
        <v>20</v>
      </c>
      <c r="L4" s="107">
        <v>40</v>
      </c>
      <c r="M4" s="107">
        <v>12</v>
      </c>
      <c r="N4" s="107">
        <v>40</v>
      </c>
      <c r="O4" s="108">
        <v>0</v>
      </c>
      <c r="P4" s="109">
        <f t="shared" si="0"/>
        <v>112</v>
      </c>
      <c r="Q4" s="110">
        <f t="shared" si="1"/>
        <v>0.56</v>
      </c>
      <c r="R4" s="111">
        <v>2</v>
      </c>
      <c r="S4" s="104"/>
    </row>
    <row r="5" spans="1:19" ht="25.5" customHeight="1">
      <c r="A5" s="24" t="s">
        <v>27</v>
      </c>
      <c r="B5" s="25" t="s">
        <v>28</v>
      </c>
      <c r="C5" s="26">
        <v>1</v>
      </c>
      <c r="D5" s="24" t="s">
        <v>26</v>
      </c>
      <c r="E5" s="25" t="s">
        <v>85</v>
      </c>
      <c r="F5" s="25" t="s">
        <v>86</v>
      </c>
      <c r="G5" s="25"/>
      <c r="H5" s="26"/>
      <c r="I5" s="24" t="s">
        <v>27</v>
      </c>
      <c r="J5" s="105" t="s">
        <v>28</v>
      </c>
      <c r="K5" s="106">
        <v>2</v>
      </c>
      <c r="L5" s="107">
        <v>8</v>
      </c>
      <c r="M5" s="107">
        <v>60</v>
      </c>
      <c r="N5" s="107">
        <v>0</v>
      </c>
      <c r="O5" s="108">
        <v>10</v>
      </c>
      <c r="P5" s="109">
        <f t="shared" si="0"/>
        <v>70</v>
      </c>
      <c r="Q5" s="110">
        <f t="shared" si="1"/>
        <v>0.35</v>
      </c>
      <c r="R5" s="111">
        <v>3</v>
      </c>
      <c r="S5" s="104"/>
    </row>
    <row r="6" spans="1:19" ht="25.5" customHeight="1">
      <c r="A6" s="35" t="s">
        <v>32</v>
      </c>
      <c r="B6" s="36" t="s">
        <v>33</v>
      </c>
      <c r="C6" s="37">
        <v>1</v>
      </c>
      <c r="D6" s="35" t="s">
        <v>31</v>
      </c>
      <c r="E6" s="36" t="s">
        <v>85</v>
      </c>
      <c r="F6" s="36" t="s">
        <v>86</v>
      </c>
      <c r="G6" s="36"/>
      <c r="H6" s="37"/>
      <c r="I6" s="35" t="s">
        <v>32</v>
      </c>
      <c r="J6" s="42" t="s">
        <v>33</v>
      </c>
      <c r="K6" s="106">
        <v>20</v>
      </c>
      <c r="L6" s="107">
        <v>24</v>
      </c>
      <c r="M6" s="107">
        <v>12</v>
      </c>
      <c r="N6" s="107">
        <v>8</v>
      </c>
      <c r="O6" s="108">
        <v>0</v>
      </c>
      <c r="P6" s="109">
        <f t="shared" si="0"/>
        <v>64</v>
      </c>
      <c r="Q6" s="110">
        <f t="shared" si="1"/>
        <v>0.32</v>
      </c>
      <c r="R6" s="111">
        <v>4</v>
      </c>
      <c r="S6" s="104"/>
    </row>
    <row r="7" spans="1:19" ht="25.5" customHeight="1">
      <c r="A7" s="24" t="s">
        <v>34</v>
      </c>
      <c r="B7" s="25" t="s">
        <v>35</v>
      </c>
      <c r="C7" s="26">
        <v>1</v>
      </c>
      <c r="D7" s="24" t="s">
        <v>36</v>
      </c>
      <c r="E7" s="25" t="s">
        <v>88</v>
      </c>
      <c r="F7" s="25" t="s">
        <v>89</v>
      </c>
      <c r="G7" s="25"/>
      <c r="H7" s="26"/>
      <c r="I7" s="24" t="s">
        <v>34</v>
      </c>
      <c r="J7" s="105" t="s">
        <v>35</v>
      </c>
      <c r="K7" s="106">
        <v>20</v>
      </c>
      <c r="L7" s="107">
        <v>40</v>
      </c>
      <c r="M7" s="107">
        <v>0</v>
      </c>
      <c r="N7" s="107">
        <v>0</v>
      </c>
      <c r="O7" s="108">
        <v>0</v>
      </c>
      <c r="P7" s="109">
        <f t="shared" si="0"/>
        <v>60</v>
      </c>
      <c r="Q7" s="110">
        <f t="shared" si="1"/>
        <v>0.3</v>
      </c>
      <c r="R7" s="111">
        <v>5</v>
      </c>
      <c r="S7" s="104"/>
    </row>
    <row r="8" spans="1:19" ht="25.5" customHeight="1">
      <c r="A8" s="24" t="s">
        <v>37</v>
      </c>
      <c r="B8" s="25" t="s">
        <v>38</v>
      </c>
      <c r="C8" s="26">
        <v>1</v>
      </c>
      <c r="D8" s="24" t="s">
        <v>39</v>
      </c>
      <c r="E8" s="25" t="s">
        <v>88</v>
      </c>
      <c r="F8" s="25" t="s">
        <v>89</v>
      </c>
      <c r="G8" s="25"/>
      <c r="H8" s="26"/>
      <c r="I8" s="24" t="s">
        <v>37</v>
      </c>
      <c r="J8" s="105" t="s">
        <v>38</v>
      </c>
      <c r="K8" s="106">
        <v>18</v>
      </c>
      <c r="L8" s="107">
        <v>0</v>
      </c>
      <c r="M8" s="107">
        <v>0</v>
      </c>
      <c r="N8" s="107">
        <v>0</v>
      </c>
      <c r="O8" s="108">
        <v>0</v>
      </c>
      <c r="P8" s="109">
        <f t="shared" si="0"/>
        <v>18</v>
      </c>
      <c r="Q8" s="110">
        <f t="shared" si="1"/>
        <v>0.09</v>
      </c>
      <c r="R8" s="111">
        <v>6</v>
      </c>
      <c r="S8" s="104"/>
    </row>
    <row r="9" spans="1:19" ht="25.5" customHeight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5" t="s">
        <v>91</v>
      </c>
      <c r="K9" s="106">
        <v>0</v>
      </c>
      <c r="L9" s="107">
        <v>4</v>
      </c>
      <c r="M9" s="107">
        <v>6</v>
      </c>
      <c r="N9" s="107">
        <v>0</v>
      </c>
      <c r="O9" s="108">
        <v>0</v>
      </c>
      <c r="P9" s="109">
        <f t="shared" si="0"/>
        <v>10</v>
      </c>
      <c r="Q9" s="110">
        <f t="shared" si="1"/>
        <v>0.05</v>
      </c>
      <c r="R9" s="111">
        <v>7</v>
      </c>
      <c r="S9" s="104"/>
    </row>
    <row r="10" spans="1:19" ht="25.5" customHeight="1">
      <c r="A10" s="24" t="s">
        <v>29</v>
      </c>
      <c r="B10" s="25" t="s">
        <v>30</v>
      </c>
      <c r="C10" s="26">
        <v>1</v>
      </c>
      <c r="D10" s="24" t="s">
        <v>31</v>
      </c>
      <c r="E10" s="25" t="s">
        <v>85</v>
      </c>
      <c r="F10" s="25" t="s">
        <v>86</v>
      </c>
      <c r="G10" s="25" t="s">
        <v>40</v>
      </c>
      <c r="H10" s="26" t="s">
        <v>87</v>
      </c>
      <c r="I10" s="24" t="s">
        <v>29</v>
      </c>
      <c r="J10" s="105" t="s">
        <v>30</v>
      </c>
      <c r="K10" s="106">
        <v>0</v>
      </c>
      <c r="L10" s="107">
        <v>0</v>
      </c>
      <c r="M10" s="107">
        <v>0</v>
      </c>
      <c r="N10" s="107">
        <v>8</v>
      </c>
      <c r="O10" s="108">
        <v>0</v>
      </c>
      <c r="P10" s="109">
        <f t="shared" si="0"/>
        <v>8</v>
      </c>
      <c r="Q10" s="110">
        <f t="shared" si="1"/>
        <v>0.04</v>
      </c>
      <c r="R10" s="111">
        <v>8</v>
      </c>
      <c r="S10" s="104"/>
    </row>
    <row r="11" spans="1:19" ht="25.5" customHeight="1">
      <c r="A11" s="24" t="s">
        <v>43</v>
      </c>
      <c r="B11" s="25" t="s">
        <v>44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43</v>
      </c>
      <c r="J11" s="105" t="s">
        <v>44</v>
      </c>
      <c r="K11" s="106">
        <v>0</v>
      </c>
      <c r="L11" s="107">
        <v>0</v>
      </c>
      <c r="M11" s="107">
        <v>0</v>
      </c>
      <c r="N11" s="107">
        <v>0</v>
      </c>
      <c r="O11" s="108">
        <v>0</v>
      </c>
      <c r="P11" s="109">
        <f t="shared" si="0"/>
        <v>0</v>
      </c>
      <c r="Q11" s="110">
        <f t="shared" si="1"/>
        <v>0</v>
      </c>
      <c r="R11" s="111">
        <v>9</v>
      </c>
      <c r="S11" s="104"/>
    </row>
    <row r="12" spans="1:19" ht="12.7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06"/>
      <c r="L12" s="107"/>
      <c r="M12" s="107"/>
      <c r="N12" s="107"/>
      <c r="O12" s="108"/>
      <c r="P12" s="109">
        <f t="shared" si="0"/>
        <v>0</v>
      </c>
      <c r="Q12" s="110">
        <f t="shared" si="1"/>
        <v>0</v>
      </c>
      <c r="R12" s="111"/>
      <c r="S12" s="104"/>
    </row>
    <row r="13" spans="1:19" ht="12.75" customHeight="1" hidden="1">
      <c r="A13" s="112"/>
      <c r="B13" s="113"/>
      <c r="C13" s="114"/>
      <c r="D13" s="35"/>
      <c r="E13" s="36"/>
      <c r="F13" s="36"/>
      <c r="G13" s="36"/>
      <c r="H13" s="37"/>
      <c r="I13" s="35"/>
      <c r="J13" s="42"/>
      <c r="K13" s="115"/>
      <c r="L13" s="116"/>
      <c r="M13" s="116"/>
      <c r="N13" s="116"/>
      <c r="O13" s="117"/>
      <c r="P13" s="109">
        <f t="shared" si="0"/>
        <v>0</v>
      </c>
      <c r="Q13" s="110">
        <f t="shared" si="1"/>
        <v>0</v>
      </c>
      <c r="R13" s="118"/>
      <c r="S13" s="104"/>
    </row>
    <row r="14" spans="1:19" ht="12.7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19"/>
      <c r="L14" s="120"/>
      <c r="M14" s="120"/>
      <c r="N14" s="120"/>
      <c r="O14" s="121"/>
      <c r="P14" s="122">
        <f t="shared" si="0"/>
        <v>0</v>
      </c>
      <c r="Q14" s="123">
        <f t="shared" si="1"/>
        <v>0</v>
      </c>
      <c r="R14" s="124"/>
      <c r="S14" s="104"/>
    </row>
    <row r="15" spans="1:19" s="125" customFormat="1" ht="12.7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2" customFormat="1" ht="39.75" customHeight="1">
      <c r="A16" s="303" t="s">
        <v>92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26"/>
      <c r="T16" s="126"/>
    </row>
    <row r="17" spans="1:19" ht="51" customHeight="1">
      <c r="A17" s="2" t="s">
        <v>1</v>
      </c>
      <c r="B17" s="3" t="s">
        <v>2</v>
      </c>
      <c r="C17" s="4" t="s">
        <v>3</v>
      </c>
      <c r="D17" s="127" t="s">
        <v>4</v>
      </c>
      <c r="E17" s="3" t="s">
        <v>69</v>
      </c>
      <c r="F17" s="3" t="s">
        <v>70</v>
      </c>
      <c r="G17" s="3" t="s">
        <v>71</v>
      </c>
      <c r="H17" s="93" t="s">
        <v>72</v>
      </c>
      <c r="I17" s="2" t="s">
        <v>73</v>
      </c>
      <c r="J17" s="4" t="s">
        <v>74</v>
      </c>
      <c r="K17" s="95" t="s">
        <v>75</v>
      </c>
      <c r="L17" s="94" t="s">
        <v>76</v>
      </c>
      <c r="M17" s="94" t="s">
        <v>77</v>
      </c>
      <c r="N17" s="94" t="s">
        <v>78</v>
      </c>
      <c r="O17" s="94" t="s">
        <v>79</v>
      </c>
      <c r="P17" s="96" t="s">
        <v>80</v>
      </c>
      <c r="Q17" s="11" t="s">
        <v>81</v>
      </c>
      <c r="R17" s="12" t="s">
        <v>20</v>
      </c>
      <c r="S17" s="97"/>
    </row>
    <row r="18" spans="1:19" ht="25.5" customHeight="1">
      <c r="A18" s="13" t="s">
        <v>48</v>
      </c>
      <c r="B18" s="14" t="s">
        <v>49</v>
      </c>
      <c r="C18" s="15">
        <v>2</v>
      </c>
      <c r="D18" s="13" t="s">
        <v>31</v>
      </c>
      <c r="E18" s="14" t="s">
        <v>85</v>
      </c>
      <c r="F18" s="14" t="s">
        <v>93</v>
      </c>
      <c r="G18" s="14"/>
      <c r="H18" s="15"/>
      <c r="I18" s="13" t="s">
        <v>48</v>
      </c>
      <c r="J18" s="87" t="s">
        <v>49</v>
      </c>
      <c r="K18" s="128">
        <v>20</v>
      </c>
      <c r="L18" s="99">
        <v>40</v>
      </c>
      <c r="M18" s="99">
        <v>60</v>
      </c>
      <c r="N18" s="99">
        <v>80</v>
      </c>
      <c r="O18" s="129">
        <v>100</v>
      </c>
      <c r="P18" s="130">
        <f aca="true" t="shared" si="2" ref="P18:P26">SUM(L18:O18)</f>
        <v>280</v>
      </c>
      <c r="Q18" s="131">
        <f aca="true" t="shared" si="3" ref="Q18:Q26">P18*100/280/100</f>
        <v>1</v>
      </c>
      <c r="R18" s="23">
        <v>1</v>
      </c>
      <c r="S18" s="104"/>
    </row>
    <row r="19" spans="1:19" ht="25.5" customHeight="1">
      <c r="A19" s="24" t="s">
        <v>46</v>
      </c>
      <c r="B19" s="25" t="s">
        <v>47</v>
      </c>
      <c r="C19" s="26">
        <v>2</v>
      </c>
      <c r="D19" s="24" t="s">
        <v>26</v>
      </c>
      <c r="E19" s="25" t="s">
        <v>85</v>
      </c>
      <c r="F19" s="25" t="s">
        <v>93</v>
      </c>
      <c r="G19" s="25"/>
      <c r="H19" s="26"/>
      <c r="I19" s="24" t="s">
        <v>46</v>
      </c>
      <c r="J19" s="105" t="s">
        <v>47</v>
      </c>
      <c r="K19" s="132">
        <v>20</v>
      </c>
      <c r="L19" s="107">
        <v>40</v>
      </c>
      <c r="M19" s="107">
        <v>60</v>
      </c>
      <c r="N19" s="107">
        <v>80</v>
      </c>
      <c r="O19" s="133">
        <v>100</v>
      </c>
      <c r="P19" s="134">
        <f t="shared" si="2"/>
        <v>280</v>
      </c>
      <c r="Q19" s="135">
        <f t="shared" si="3"/>
        <v>1</v>
      </c>
      <c r="R19" s="34">
        <v>1</v>
      </c>
      <c r="S19" s="104"/>
    </row>
    <row r="20" spans="1:19" ht="25.5" customHeight="1">
      <c r="A20" s="35" t="s">
        <v>50</v>
      </c>
      <c r="B20" s="36" t="s">
        <v>51</v>
      </c>
      <c r="C20" s="37">
        <v>2</v>
      </c>
      <c r="D20" s="35" t="s">
        <v>26</v>
      </c>
      <c r="E20" s="36" t="s">
        <v>85</v>
      </c>
      <c r="F20" s="36" t="s">
        <v>86</v>
      </c>
      <c r="G20" s="36"/>
      <c r="H20" s="37"/>
      <c r="I20" s="35" t="s">
        <v>50</v>
      </c>
      <c r="J20" s="42" t="s">
        <v>51</v>
      </c>
      <c r="K20" s="132">
        <v>20</v>
      </c>
      <c r="L20" s="107">
        <v>28</v>
      </c>
      <c r="M20" s="107">
        <v>60</v>
      </c>
      <c r="N20" s="107">
        <v>16</v>
      </c>
      <c r="O20" s="133">
        <v>10</v>
      </c>
      <c r="P20" s="134">
        <f t="shared" si="2"/>
        <v>114</v>
      </c>
      <c r="Q20" s="135">
        <f t="shared" si="3"/>
        <v>0.40714285714285714</v>
      </c>
      <c r="R20" s="34">
        <v>3</v>
      </c>
      <c r="S20" s="104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2">
        <v>20</v>
      </c>
      <c r="L21" s="107">
        <v>36</v>
      </c>
      <c r="M21" s="107">
        <v>18</v>
      </c>
      <c r="N21" s="107">
        <v>48</v>
      </c>
      <c r="O21" s="133">
        <v>0</v>
      </c>
      <c r="P21" s="134">
        <f t="shared" si="2"/>
        <v>102</v>
      </c>
      <c r="Q21" s="135">
        <f t="shared" si="3"/>
        <v>0.3642857142857143</v>
      </c>
      <c r="R21" s="34">
        <v>4</v>
      </c>
      <c r="S21" s="104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2">
        <v>20</v>
      </c>
      <c r="L22" s="107">
        <v>24</v>
      </c>
      <c r="M22" s="107">
        <v>0</v>
      </c>
      <c r="N22" s="107">
        <v>40</v>
      </c>
      <c r="O22" s="133">
        <v>0</v>
      </c>
      <c r="P22" s="134">
        <f t="shared" si="2"/>
        <v>64</v>
      </c>
      <c r="Q22" s="135">
        <f t="shared" si="3"/>
        <v>0.22857142857142856</v>
      </c>
      <c r="R22" s="34">
        <v>5</v>
      </c>
      <c r="S22" s="104"/>
    </row>
    <row r="23" spans="1:19" ht="25.5" customHeight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2">
        <v>20</v>
      </c>
      <c r="L23" s="107">
        <v>36</v>
      </c>
      <c r="M23" s="107">
        <v>18</v>
      </c>
      <c r="N23" s="107">
        <v>0</v>
      </c>
      <c r="O23" s="133">
        <v>0</v>
      </c>
      <c r="P23" s="134">
        <f t="shared" si="2"/>
        <v>54</v>
      </c>
      <c r="Q23" s="135">
        <f t="shared" si="3"/>
        <v>0.19285714285714284</v>
      </c>
      <c r="R23" s="34">
        <v>6</v>
      </c>
      <c r="S23" s="104"/>
    </row>
    <row r="24" spans="1:19" ht="12.7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2"/>
      <c r="L24" s="107"/>
      <c r="M24" s="107"/>
      <c r="N24" s="107"/>
      <c r="O24" s="133"/>
      <c r="P24" s="134">
        <f t="shared" si="2"/>
        <v>0</v>
      </c>
      <c r="Q24" s="135">
        <f t="shared" si="3"/>
        <v>0</v>
      </c>
      <c r="R24" s="34"/>
      <c r="S24" s="104"/>
    </row>
    <row r="25" spans="1:19" ht="12.7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5"/>
      <c r="K25" s="132"/>
      <c r="L25" s="107"/>
      <c r="M25" s="107"/>
      <c r="N25" s="107"/>
      <c r="O25" s="133"/>
      <c r="P25" s="134">
        <f t="shared" si="2"/>
        <v>0</v>
      </c>
      <c r="Q25" s="135">
        <f t="shared" si="3"/>
        <v>0</v>
      </c>
      <c r="R25" s="34"/>
      <c r="S25" s="104"/>
    </row>
    <row r="26" spans="1:19" ht="12.7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2"/>
      <c r="L26" s="107"/>
      <c r="M26" s="107"/>
      <c r="N26" s="107"/>
      <c r="O26" s="133"/>
      <c r="P26" s="134">
        <f t="shared" si="2"/>
        <v>0</v>
      </c>
      <c r="Q26" s="135">
        <f t="shared" si="3"/>
        <v>0</v>
      </c>
      <c r="R26" s="34"/>
      <c r="S26" s="104"/>
    </row>
    <row r="27" spans="1:19" ht="12.75" customHeight="1" hidden="1">
      <c r="A27" s="136" t="s">
        <v>98</v>
      </c>
      <c r="B27" s="137" t="s">
        <v>99</v>
      </c>
      <c r="C27" s="138">
        <v>2</v>
      </c>
      <c r="D27" s="139" t="s">
        <v>100</v>
      </c>
      <c r="E27" s="137" t="s">
        <v>96</v>
      </c>
      <c r="F27" s="137" t="s">
        <v>97</v>
      </c>
      <c r="G27" s="137" t="s">
        <v>94</v>
      </c>
      <c r="H27" s="140" t="s">
        <v>95</v>
      </c>
      <c r="I27" s="136" t="s">
        <v>98</v>
      </c>
      <c r="J27" s="138" t="s">
        <v>99</v>
      </c>
      <c r="K27" s="141"/>
      <c r="L27" s="142"/>
      <c r="M27" s="142"/>
      <c r="N27" s="142"/>
      <c r="O27" s="143"/>
      <c r="P27" s="305"/>
      <c r="Q27" s="305"/>
      <c r="R27" s="305"/>
      <c r="S27" s="104"/>
    </row>
    <row r="28" spans="1:19" s="92" customFormat="1" ht="12.75" customHeight="1" hidden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2" customFormat="1" ht="47.25" customHeight="1">
      <c r="A29" s="303" t="s">
        <v>101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126"/>
      <c r="T29" s="126"/>
      <c r="U29" s="125"/>
      <c r="V29" s="125"/>
    </row>
    <row r="30" spans="1:19" s="92" customFormat="1" ht="60.75" customHeight="1">
      <c r="A30" s="57" t="s">
        <v>1</v>
      </c>
      <c r="B30" s="58" t="s">
        <v>2</v>
      </c>
      <c r="C30" s="59" t="s">
        <v>3</v>
      </c>
      <c r="D30" s="60" t="s">
        <v>4</v>
      </c>
      <c r="E30" s="58" t="s">
        <v>69</v>
      </c>
      <c r="F30" s="58" t="s">
        <v>70</v>
      </c>
      <c r="G30" s="58" t="s">
        <v>71</v>
      </c>
      <c r="H30" s="144" t="s">
        <v>72</v>
      </c>
      <c r="I30" s="2" t="s">
        <v>73</v>
      </c>
      <c r="J30" s="4" t="s">
        <v>74</v>
      </c>
      <c r="K30" s="145" t="s">
        <v>75</v>
      </c>
      <c r="L30" s="145" t="s">
        <v>76</v>
      </c>
      <c r="M30" s="145" t="s">
        <v>77</v>
      </c>
      <c r="N30" s="145" t="s">
        <v>78</v>
      </c>
      <c r="O30" s="146" t="s">
        <v>79</v>
      </c>
      <c r="P30" s="147" t="s">
        <v>102</v>
      </c>
      <c r="Q30" s="67" t="s">
        <v>81</v>
      </c>
      <c r="R30" s="96" t="s">
        <v>103</v>
      </c>
      <c r="S30" s="148"/>
    </row>
    <row r="31" spans="1:19" s="92" customFormat="1" ht="25.5" customHeight="1">
      <c r="A31" s="13" t="s">
        <v>48</v>
      </c>
      <c r="B31" s="14" t="s">
        <v>49</v>
      </c>
      <c r="C31" s="15">
        <v>2</v>
      </c>
      <c r="D31" s="13" t="s">
        <v>31</v>
      </c>
      <c r="E31" s="14" t="s">
        <v>85</v>
      </c>
      <c r="F31" s="14" t="s">
        <v>93</v>
      </c>
      <c r="G31" s="14"/>
      <c r="H31" s="15"/>
      <c r="I31" s="13" t="s">
        <v>48</v>
      </c>
      <c r="J31" s="87" t="s">
        <v>49</v>
      </c>
      <c r="K31" s="149">
        <v>20</v>
      </c>
      <c r="L31" s="99">
        <v>40</v>
      </c>
      <c r="M31" s="99">
        <v>60</v>
      </c>
      <c r="N31" s="99">
        <v>80</v>
      </c>
      <c r="O31" s="150">
        <v>100</v>
      </c>
      <c r="P31" s="151">
        <f aca="true" t="shared" si="4" ref="P31:P48">SUM(K31:O31)</f>
        <v>300</v>
      </c>
      <c r="Q31" s="152">
        <f aca="true" t="shared" si="5" ref="Q31:Q48">P31*100/300/100</f>
        <v>1</v>
      </c>
      <c r="R31" s="103">
        <v>1</v>
      </c>
      <c r="S31" s="153"/>
    </row>
    <row r="32" spans="1:19" s="92" customFormat="1" ht="25.5" customHeight="1">
      <c r="A32" s="24" t="s">
        <v>46</v>
      </c>
      <c r="B32" s="25" t="s">
        <v>47</v>
      </c>
      <c r="C32" s="26">
        <v>2</v>
      </c>
      <c r="D32" s="24" t="s">
        <v>26</v>
      </c>
      <c r="E32" s="25" t="s">
        <v>85</v>
      </c>
      <c r="F32" s="25" t="s">
        <v>93</v>
      </c>
      <c r="G32" s="25"/>
      <c r="H32" s="26"/>
      <c r="I32" s="24" t="s">
        <v>46</v>
      </c>
      <c r="J32" s="105" t="s">
        <v>47</v>
      </c>
      <c r="K32" s="154">
        <v>20</v>
      </c>
      <c r="L32" s="107">
        <v>40</v>
      </c>
      <c r="M32" s="107">
        <v>60</v>
      </c>
      <c r="N32" s="107">
        <v>80</v>
      </c>
      <c r="O32" s="155">
        <v>100</v>
      </c>
      <c r="P32" s="156">
        <f t="shared" si="4"/>
        <v>300</v>
      </c>
      <c r="Q32" s="157">
        <f t="shared" si="5"/>
        <v>1</v>
      </c>
      <c r="R32" s="111">
        <v>1</v>
      </c>
      <c r="S32" s="153"/>
    </row>
    <row r="33" spans="1:19" s="92" customFormat="1" ht="25.5" customHeight="1">
      <c r="A33" s="24" t="s">
        <v>21</v>
      </c>
      <c r="B33" s="25" t="s">
        <v>22</v>
      </c>
      <c r="C33" s="26">
        <v>1</v>
      </c>
      <c r="D33" s="24" t="s">
        <v>23</v>
      </c>
      <c r="E33" s="25" t="s">
        <v>56</v>
      </c>
      <c r="F33" s="25" t="s">
        <v>82</v>
      </c>
      <c r="G33" s="25" t="s">
        <v>83</v>
      </c>
      <c r="H33" s="26" t="s">
        <v>84</v>
      </c>
      <c r="I33" s="24" t="s">
        <v>21</v>
      </c>
      <c r="J33" s="105" t="s">
        <v>22</v>
      </c>
      <c r="K33" s="154">
        <v>20</v>
      </c>
      <c r="L33" s="107">
        <v>28</v>
      </c>
      <c r="M33" s="107">
        <v>0</v>
      </c>
      <c r="N33" s="107">
        <v>80</v>
      </c>
      <c r="O33" s="155">
        <v>10</v>
      </c>
      <c r="P33" s="156">
        <f t="shared" si="4"/>
        <v>138</v>
      </c>
      <c r="Q33" s="157">
        <f t="shared" si="5"/>
        <v>0.46</v>
      </c>
      <c r="R33" s="111">
        <v>3</v>
      </c>
      <c r="S33" s="153"/>
    </row>
    <row r="34" spans="1:19" s="92" customFormat="1" ht="25.5" customHeight="1">
      <c r="A34" s="35" t="s">
        <v>50</v>
      </c>
      <c r="B34" s="36" t="s">
        <v>51</v>
      </c>
      <c r="C34" s="37">
        <v>2</v>
      </c>
      <c r="D34" s="35" t="s">
        <v>26</v>
      </c>
      <c r="E34" s="36" t="s">
        <v>85</v>
      </c>
      <c r="F34" s="36" t="s">
        <v>86</v>
      </c>
      <c r="G34" s="36"/>
      <c r="H34" s="37"/>
      <c r="I34" s="35" t="s">
        <v>50</v>
      </c>
      <c r="J34" s="42" t="s">
        <v>51</v>
      </c>
      <c r="K34" s="154">
        <v>20</v>
      </c>
      <c r="L34" s="107">
        <v>28</v>
      </c>
      <c r="M34" s="107">
        <v>60</v>
      </c>
      <c r="N34" s="107">
        <v>16</v>
      </c>
      <c r="O34" s="155">
        <v>10</v>
      </c>
      <c r="P34" s="156">
        <f t="shared" si="4"/>
        <v>134</v>
      </c>
      <c r="Q34" s="157">
        <f t="shared" si="5"/>
        <v>0.44666666666666666</v>
      </c>
      <c r="R34" s="111">
        <v>4</v>
      </c>
      <c r="S34" s="153"/>
    </row>
    <row r="35" spans="1:19" s="92" customFormat="1" ht="25.5" customHeight="1">
      <c r="A35" s="24" t="s">
        <v>52</v>
      </c>
      <c r="B35" s="25" t="s">
        <v>53</v>
      </c>
      <c r="C35" s="26">
        <v>2</v>
      </c>
      <c r="D35" s="24" t="s">
        <v>39</v>
      </c>
      <c r="E35" s="25" t="s">
        <v>94</v>
      </c>
      <c r="F35" s="25" t="s">
        <v>95</v>
      </c>
      <c r="G35" s="25"/>
      <c r="H35" s="26"/>
      <c r="I35" s="24" t="s">
        <v>52</v>
      </c>
      <c r="J35" s="105" t="s">
        <v>53</v>
      </c>
      <c r="K35" s="154">
        <v>20</v>
      </c>
      <c r="L35" s="107">
        <v>36</v>
      </c>
      <c r="M35" s="107">
        <v>18</v>
      </c>
      <c r="N35" s="107">
        <v>48</v>
      </c>
      <c r="O35" s="155">
        <v>0</v>
      </c>
      <c r="P35" s="156">
        <f t="shared" si="4"/>
        <v>122</v>
      </c>
      <c r="Q35" s="157">
        <f t="shared" si="5"/>
        <v>0.4066666666666666</v>
      </c>
      <c r="R35" s="111">
        <v>5</v>
      </c>
      <c r="S35" s="153"/>
    </row>
    <row r="36" spans="1:19" s="92" customFormat="1" ht="25.5" customHeight="1">
      <c r="A36" s="24" t="s">
        <v>24</v>
      </c>
      <c r="B36" s="25" t="s">
        <v>25</v>
      </c>
      <c r="C36" s="26">
        <v>1</v>
      </c>
      <c r="D36" s="24" t="s">
        <v>26</v>
      </c>
      <c r="E36" s="25" t="s">
        <v>85</v>
      </c>
      <c r="F36" s="25" t="s">
        <v>86</v>
      </c>
      <c r="G36" s="25" t="s">
        <v>40</v>
      </c>
      <c r="H36" s="26" t="s">
        <v>87</v>
      </c>
      <c r="I36" s="24" t="s">
        <v>24</v>
      </c>
      <c r="J36" s="105" t="s">
        <v>25</v>
      </c>
      <c r="K36" s="154">
        <v>20</v>
      </c>
      <c r="L36" s="107">
        <v>40</v>
      </c>
      <c r="M36" s="107">
        <v>12</v>
      </c>
      <c r="N36" s="107">
        <v>40</v>
      </c>
      <c r="O36" s="155">
        <v>0</v>
      </c>
      <c r="P36" s="156">
        <f t="shared" si="4"/>
        <v>112</v>
      </c>
      <c r="Q36" s="157">
        <f t="shared" si="5"/>
        <v>0.37333333333333335</v>
      </c>
      <c r="R36" s="111">
        <v>6</v>
      </c>
      <c r="S36" s="153"/>
    </row>
    <row r="37" spans="1:19" s="92" customFormat="1" ht="25.5" customHeight="1">
      <c r="A37" s="24" t="s">
        <v>54</v>
      </c>
      <c r="B37" s="25" t="s">
        <v>55</v>
      </c>
      <c r="C37" s="26">
        <v>2</v>
      </c>
      <c r="D37" s="24" t="s">
        <v>39</v>
      </c>
      <c r="E37" s="25" t="s">
        <v>96</v>
      </c>
      <c r="F37" s="25" t="s">
        <v>97</v>
      </c>
      <c r="G37" s="25" t="s">
        <v>94</v>
      </c>
      <c r="H37" s="26" t="s">
        <v>95</v>
      </c>
      <c r="I37" s="24" t="s">
        <v>54</v>
      </c>
      <c r="J37" s="105" t="s">
        <v>55</v>
      </c>
      <c r="K37" s="154">
        <v>20</v>
      </c>
      <c r="L37" s="107">
        <v>24</v>
      </c>
      <c r="M37" s="107">
        <v>0</v>
      </c>
      <c r="N37" s="107">
        <v>40</v>
      </c>
      <c r="O37" s="155">
        <v>0</v>
      </c>
      <c r="P37" s="156">
        <f t="shared" si="4"/>
        <v>84</v>
      </c>
      <c r="Q37" s="157">
        <f t="shared" si="5"/>
        <v>0.28</v>
      </c>
      <c r="R37" s="111">
        <v>7</v>
      </c>
      <c r="S37" s="153"/>
    </row>
    <row r="38" spans="1:19" s="92" customFormat="1" ht="25.5" customHeight="1">
      <c r="A38" s="24" t="s">
        <v>27</v>
      </c>
      <c r="B38" s="25" t="s">
        <v>28</v>
      </c>
      <c r="C38" s="26">
        <v>1</v>
      </c>
      <c r="D38" s="24" t="s">
        <v>26</v>
      </c>
      <c r="E38" s="25" t="s">
        <v>85</v>
      </c>
      <c r="F38" s="25" t="s">
        <v>86</v>
      </c>
      <c r="G38" s="25"/>
      <c r="H38" s="26"/>
      <c r="I38" s="24" t="s">
        <v>27</v>
      </c>
      <c r="J38" s="105" t="s">
        <v>28</v>
      </c>
      <c r="K38" s="154">
        <v>2</v>
      </c>
      <c r="L38" s="107">
        <v>8</v>
      </c>
      <c r="M38" s="107">
        <v>60</v>
      </c>
      <c r="N38" s="107">
        <v>0</v>
      </c>
      <c r="O38" s="155">
        <v>10</v>
      </c>
      <c r="P38" s="156">
        <f t="shared" si="4"/>
        <v>80</v>
      </c>
      <c r="Q38" s="157">
        <f t="shared" si="5"/>
        <v>0.26666666666666666</v>
      </c>
      <c r="R38" s="111">
        <v>8</v>
      </c>
      <c r="S38" s="153"/>
    </row>
    <row r="39" spans="1:19" s="92" customFormat="1" ht="25.5" customHeight="1">
      <c r="A39" s="24" t="s">
        <v>56</v>
      </c>
      <c r="B39" s="25" t="s">
        <v>57</v>
      </c>
      <c r="C39" s="26">
        <v>2</v>
      </c>
      <c r="D39" s="24" t="s">
        <v>26</v>
      </c>
      <c r="E39" s="25" t="s">
        <v>85</v>
      </c>
      <c r="F39" s="25" t="s">
        <v>86</v>
      </c>
      <c r="G39" s="25"/>
      <c r="H39" s="26"/>
      <c r="I39" s="24" t="s">
        <v>56</v>
      </c>
      <c r="J39" s="105" t="s">
        <v>57</v>
      </c>
      <c r="K39" s="154">
        <v>20</v>
      </c>
      <c r="L39" s="107">
        <v>36</v>
      </c>
      <c r="M39" s="107">
        <v>18</v>
      </c>
      <c r="N39" s="107">
        <v>0</v>
      </c>
      <c r="O39" s="155">
        <v>0</v>
      </c>
      <c r="P39" s="156">
        <f t="shared" si="4"/>
        <v>74</v>
      </c>
      <c r="Q39" s="157">
        <f t="shared" si="5"/>
        <v>0.24666666666666667</v>
      </c>
      <c r="R39" s="111">
        <v>9</v>
      </c>
      <c r="S39" s="153"/>
    </row>
    <row r="40" spans="1:19" s="92" customFormat="1" ht="25.5" customHeight="1">
      <c r="A40" s="35" t="s">
        <v>32</v>
      </c>
      <c r="B40" s="36" t="s">
        <v>33</v>
      </c>
      <c r="C40" s="37">
        <v>1</v>
      </c>
      <c r="D40" s="35" t="s">
        <v>31</v>
      </c>
      <c r="E40" s="36" t="s">
        <v>85</v>
      </c>
      <c r="F40" s="36" t="s">
        <v>86</v>
      </c>
      <c r="G40" s="36"/>
      <c r="H40" s="37"/>
      <c r="I40" s="35" t="s">
        <v>32</v>
      </c>
      <c r="J40" s="42" t="s">
        <v>33</v>
      </c>
      <c r="K40" s="154">
        <v>20</v>
      </c>
      <c r="L40" s="107">
        <v>24</v>
      </c>
      <c r="M40" s="107">
        <v>12</v>
      </c>
      <c r="N40" s="107">
        <v>8</v>
      </c>
      <c r="O40" s="155">
        <v>0</v>
      </c>
      <c r="P40" s="156">
        <f t="shared" si="4"/>
        <v>64</v>
      </c>
      <c r="Q40" s="157">
        <f t="shared" si="5"/>
        <v>0.21333333333333332</v>
      </c>
      <c r="R40" s="111">
        <v>10</v>
      </c>
      <c r="S40" s="153"/>
    </row>
    <row r="41" spans="1:19" s="92" customFormat="1" ht="25.5" customHeight="1">
      <c r="A41" s="35" t="s">
        <v>34</v>
      </c>
      <c r="B41" s="36" t="s">
        <v>35</v>
      </c>
      <c r="C41" s="37">
        <v>1</v>
      </c>
      <c r="D41" s="35" t="s">
        <v>36</v>
      </c>
      <c r="E41" s="36" t="s">
        <v>88</v>
      </c>
      <c r="F41" s="36" t="s">
        <v>89</v>
      </c>
      <c r="G41" s="36"/>
      <c r="H41" s="37"/>
      <c r="I41" s="35" t="s">
        <v>34</v>
      </c>
      <c r="J41" s="42" t="s">
        <v>35</v>
      </c>
      <c r="K41" s="154">
        <v>20</v>
      </c>
      <c r="L41" s="107">
        <v>40</v>
      </c>
      <c r="M41" s="107">
        <v>0</v>
      </c>
      <c r="N41" s="107">
        <v>0</v>
      </c>
      <c r="O41" s="155">
        <v>0</v>
      </c>
      <c r="P41" s="156">
        <f t="shared" si="4"/>
        <v>60</v>
      </c>
      <c r="Q41" s="157">
        <f t="shared" si="5"/>
        <v>0.2</v>
      </c>
      <c r="R41" s="111">
        <v>11</v>
      </c>
      <c r="S41" s="153"/>
    </row>
    <row r="42" spans="1:19" s="92" customFormat="1" ht="25.5" customHeight="1">
      <c r="A42" s="35" t="s">
        <v>37</v>
      </c>
      <c r="B42" s="36" t="s">
        <v>38</v>
      </c>
      <c r="C42" s="37">
        <v>1</v>
      </c>
      <c r="D42" s="35" t="s">
        <v>39</v>
      </c>
      <c r="E42" s="36" t="s">
        <v>88</v>
      </c>
      <c r="F42" s="36" t="s">
        <v>89</v>
      </c>
      <c r="G42" s="36"/>
      <c r="H42" s="37"/>
      <c r="I42" s="35" t="s">
        <v>37</v>
      </c>
      <c r="J42" s="42" t="s">
        <v>38</v>
      </c>
      <c r="K42" s="154">
        <v>18</v>
      </c>
      <c r="L42" s="107">
        <v>0</v>
      </c>
      <c r="M42" s="107">
        <v>0</v>
      </c>
      <c r="N42" s="107">
        <v>0</v>
      </c>
      <c r="O42" s="155">
        <v>0</v>
      </c>
      <c r="P42" s="156">
        <f t="shared" si="4"/>
        <v>18</v>
      </c>
      <c r="Q42" s="157">
        <f t="shared" si="5"/>
        <v>0.06</v>
      </c>
      <c r="R42" s="111">
        <v>12</v>
      </c>
      <c r="S42" s="153"/>
    </row>
    <row r="43" spans="1:19" s="92" customFormat="1" ht="25.5" customHeight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6"/>
      <c r="I43" s="24" t="s">
        <v>90</v>
      </c>
      <c r="J43" s="105" t="s">
        <v>91</v>
      </c>
      <c r="K43" s="154">
        <v>0</v>
      </c>
      <c r="L43" s="107">
        <v>4</v>
      </c>
      <c r="M43" s="107">
        <v>6</v>
      </c>
      <c r="N43" s="107">
        <v>0</v>
      </c>
      <c r="O43" s="155">
        <v>0</v>
      </c>
      <c r="P43" s="156">
        <f t="shared" si="4"/>
        <v>10</v>
      </c>
      <c r="Q43" s="157">
        <f t="shared" si="5"/>
        <v>0.03333333333333333</v>
      </c>
      <c r="R43" s="111">
        <v>13</v>
      </c>
      <c r="S43" s="153"/>
    </row>
    <row r="44" spans="1:19" s="92" customFormat="1" ht="25.5" customHeight="1">
      <c r="A44" s="35" t="s">
        <v>29</v>
      </c>
      <c r="B44" s="36" t="s">
        <v>30</v>
      </c>
      <c r="C44" s="37">
        <v>1</v>
      </c>
      <c r="D44" s="35" t="s">
        <v>31</v>
      </c>
      <c r="E44" s="36" t="s">
        <v>85</v>
      </c>
      <c r="F44" s="36" t="s">
        <v>86</v>
      </c>
      <c r="G44" s="36" t="s">
        <v>40</v>
      </c>
      <c r="H44" s="37" t="s">
        <v>87</v>
      </c>
      <c r="I44" s="35" t="s">
        <v>29</v>
      </c>
      <c r="J44" s="42" t="s">
        <v>30</v>
      </c>
      <c r="K44" s="154">
        <v>0</v>
      </c>
      <c r="L44" s="107">
        <v>0</v>
      </c>
      <c r="M44" s="107">
        <v>0</v>
      </c>
      <c r="N44" s="107">
        <v>8</v>
      </c>
      <c r="O44" s="155">
        <v>0</v>
      </c>
      <c r="P44" s="156">
        <f t="shared" si="4"/>
        <v>8</v>
      </c>
      <c r="Q44" s="157">
        <f t="shared" si="5"/>
        <v>0.026666666666666665</v>
      </c>
      <c r="R44" s="111">
        <v>14</v>
      </c>
      <c r="S44" s="153"/>
    </row>
    <row r="45" spans="1:19" s="92" customFormat="1" ht="25.5" customHeight="1">
      <c r="A45" s="35" t="s">
        <v>43</v>
      </c>
      <c r="B45" s="36" t="s">
        <v>44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7"/>
      <c r="I45" s="35" t="s">
        <v>43</v>
      </c>
      <c r="J45" s="42" t="s">
        <v>44</v>
      </c>
      <c r="K45" s="154">
        <v>0</v>
      </c>
      <c r="L45" s="107">
        <v>0</v>
      </c>
      <c r="M45" s="107">
        <v>0</v>
      </c>
      <c r="N45" s="107">
        <v>0</v>
      </c>
      <c r="O45" s="155">
        <v>0</v>
      </c>
      <c r="P45" s="156">
        <f t="shared" si="4"/>
        <v>0</v>
      </c>
      <c r="Q45" s="157">
        <f t="shared" si="5"/>
        <v>0</v>
      </c>
      <c r="R45" s="111">
        <v>15</v>
      </c>
      <c r="S45" s="153"/>
    </row>
    <row r="46" spans="1:19" s="92" customFormat="1" ht="12.7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4"/>
      <c r="L46" s="107"/>
      <c r="M46" s="107"/>
      <c r="N46" s="107"/>
      <c r="O46" s="155"/>
      <c r="P46" s="156">
        <f t="shared" si="4"/>
        <v>0</v>
      </c>
      <c r="Q46" s="157">
        <f t="shared" si="5"/>
        <v>0</v>
      </c>
      <c r="R46" s="111"/>
      <c r="S46" s="153"/>
    </row>
    <row r="47" spans="1:19" s="92" customFormat="1" ht="12.7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4"/>
      <c r="L47" s="107"/>
      <c r="M47" s="107"/>
      <c r="N47" s="107"/>
      <c r="O47" s="155"/>
      <c r="P47" s="156">
        <f t="shared" si="4"/>
        <v>0</v>
      </c>
      <c r="Q47" s="157">
        <f t="shared" si="5"/>
        <v>0</v>
      </c>
      <c r="R47" s="111"/>
      <c r="S47" s="153"/>
    </row>
    <row r="48" spans="1:19" s="92" customFormat="1" ht="12.75" customHeight="1" hidden="1">
      <c r="A48" s="80"/>
      <c r="B48" s="81"/>
      <c r="C48" s="82"/>
      <c r="D48" s="80"/>
      <c r="E48" s="81"/>
      <c r="F48" s="81"/>
      <c r="G48" s="81"/>
      <c r="H48" s="82"/>
      <c r="I48" s="80"/>
      <c r="J48" s="158"/>
      <c r="K48" s="159"/>
      <c r="L48" s="120"/>
      <c r="M48" s="120"/>
      <c r="N48" s="120"/>
      <c r="O48" s="160"/>
      <c r="P48" s="161">
        <f t="shared" si="4"/>
        <v>0</v>
      </c>
      <c r="Q48" s="162">
        <f t="shared" si="5"/>
        <v>0</v>
      </c>
      <c r="R48" s="163"/>
      <c r="S48" s="56"/>
    </row>
    <row r="49" spans="1:19" s="92" customFormat="1" ht="12.75" customHeight="1" hidden="1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6"/>
      <c r="L49" s="166"/>
      <c r="M49" s="166"/>
      <c r="N49" s="166"/>
      <c r="O49" s="166"/>
      <c r="P49" s="167"/>
      <c r="Q49" s="168"/>
      <c r="R49" s="169"/>
      <c r="S49" s="56"/>
    </row>
    <row r="50" spans="1:17" ht="33" customHeight="1">
      <c r="A50" s="304" t="s">
        <v>104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</row>
    <row r="51" spans="1:17" ht="42.75" customHeight="1">
      <c r="A51" s="170" t="s">
        <v>1</v>
      </c>
      <c r="B51" s="171" t="s">
        <v>2</v>
      </c>
      <c r="C51" s="172" t="s">
        <v>3</v>
      </c>
      <c r="D51" s="173" t="s">
        <v>4</v>
      </c>
      <c r="E51" s="171" t="s">
        <v>69</v>
      </c>
      <c r="F51" s="171" t="s">
        <v>70</v>
      </c>
      <c r="G51" s="171" t="s">
        <v>71</v>
      </c>
      <c r="H51" s="174" t="s">
        <v>72</v>
      </c>
      <c r="I51" s="170" t="s">
        <v>73</v>
      </c>
      <c r="J51" s="172" t="s">
        <v>74</v>
      </c>
      <c r="K51" s="175" t="s">
        <v>75</v>
      </c>
      <c r="L51" s="175" t="s">
        <v>76</v>
      </c>
      <c r="M51" s="175" t="s">
        <v>77</v>
      </c>
      <c r="N51" s="175" t="s">
        <v>78</v>
      </c>
      <c r="O51" s="176" t="s">
        <v>79</v>
      </c>
      <c r="P51" s="177" t="s">
        <v>102</v>
      </c>
      <c r="Q51" s="12" t="s">
        <v>81</v>
      </c>
    </row>
    <row r="52" spans="1:17" ht="22.5" customHeight="1">
      <c r="A52" s="35" t="s">
        <v>61</v>
      </c>
      <c r="B52" s="36" t="s">
        <v>62</v>
      </c>
      <c r="C52" s="42">
        <v>8</v>
      </c>
      <c r="D52" s="178" t="s">
        <v>63</v>
      </c>
      <c r="E52" s="36" t="s">
        <v>105</v>
      </c>
      <c r="F52" s="36" t="s">
        <v>106</v>
      </c>
      <c r="G52" s="36"/>
      <c r="H52" s="37"/>
      <c r="I52" s="35" t="s">
        <v>61</v>
      </c>
      <c r="J52" s="42" t="s">
        <v>62</v>
      </c>
      <c r="K52" s="179">
        <v>20</v>
      </c>
      <c r="L52" s="180">
        <v>20</v>
      </c>
      <c r="M52" s="180">
        <v>12</v>
      </c>
      <c r="N52" s="180">
        <v>80</v>
      </c>
      <c r="O52" s="181">
        <v>10</v>
      </c>
      <c r="P52" s="151">
        <f>SUM(K52:O52)</f>
        <v>142</v>
      </c>
      <c r="Q52" s="182">
        <f>P52*100/300/100</f>
        <v>0.4733333333333334</v>
      </c>
    </row>
    <row r="53" spans="1:17" ht="22.5" customHeight="1">
      <c r="A53" s="35" t="s">
        <v>32</v>
      </c>
      <c r="B53" s="36" t="s">
        <v>64</v>
      </c>
      <c r="C53" s="42">
        <v>8</v>
      </c>
      <c r="D53" s="178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79">
        <v>12</v>
      </c>
      <c r="L53" s="180">
        <v>28</v>
      </c>
      <c r="M53" s="180">
        <v>24</v>
      </c>
      <c r="N53" s="180">
        <v>0</v>
      </c>
      <c r="O53" s="181">
        <v>0</v>
      </c>
      <c r="P53" s="156">
        <f>SUM(K53:O53)</f>
        <v>64</v>
      </c>
      <c r="Q53" s="183">
        <f>P53*100/300/100</f>
        <v>0.21333333333333332</v>
      </c>
    </row>
    <row r="54" spans="1:17" ht="22.5" customHeight="1">
      <c r="A54" s="43" t="s">
        <v>66</v>
      </c>
      <c r="B54" s="44" t="s">
        <v>67</v>
      </c>
      <c r="C54" s="45">
        <v>8</v>
      </c>
      <c r="D54" s="184" t="s">
        <v>65</v>
      </c>
      <c r="E54" s="44" t="s">
        <v>48</v>
      </c>
      <c r="F54" s="44" t="s">
        <v>49</v>
      </c>
      <c r="G54" s="44" t="s">
        <v>107</v>
      </c>
      <c r="H54" s="75" t="s">
        <v>108</v>
      </c>
      <c r="I54" s="43" t="s">
        <v>109</v>
      </c>
      <c r="J54" s="45" t="s">
        <v>67</v>
      </c>
      <c r="K54" s="185">
        <v>10</v>
      </c>
      <c r="L54" s="186">
        <v>20</v>
      </c>
      <c r="M54" s="186">
        <v>0</v>
      </c>
      <c r="N54" s="186">
        <v>0</v>
      </c>
      <c r="O54" s="187">
        <v>0</v>
      </c>
      <c r="P54" s="161">
        <f>SUM(K54:O54)</f>
        <v>30</v>
      </c>
      <c r="Q54" s="188">
        <f>P54*100/300/100</f>
        <v>0.1</v>
      </c>
    </row>
  </sheetData>
  <sheetProtection sheet="1" objects="1" scenarios="1"/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workbookViewId="0" topLeftCell="A1">
      <selection activeCell="A1" sqref="A1:R1"/>
    </sheetView>
  </sheetViews>
  <sheetFormatPr defaultColWidth="9.140625" defaultRowHeight="12.75"/>
  <cols>
    <col min="1" max="1" width="7.7109375" style="89" customWidth="1"/>
    <col min="2" max="2" width="9.7109375" style="89" customWidth="1"/>
    <col min="3" max="3" width="4.140625" style="89" customWidth="1"/>
    <col min="4" max="4" width="12.421875" style="89" customWidth="1"/>
    <col min="5" max="5" width="8.28125" style="89" customWidth="1"/>
    <col min="6" max="6" width="8.421875" style="89" customWidth="1"/>
    <col min="7" max="7" width="8.57421875" style="89" customWidth="1"/>
    <col min="8" max="8" width="8.140625" style="89" customWidth="1"/>
    <col min="9" max="9" width="9.140625" style="89" customWidth="1"/>
    <col min="10" max="10" width="8.421875" style="89" customWidth="1"/>
    <col min="11" max="15" width="4.00390625" style="89" customWidth="1"/>
    <col min="16" max="16" width="10.28125" style="90" customWidth="1"/>
    <col min="17" max="17" width="9.57421875" style="90" customWidth="1"/>
    <col min="18" max="18" width="10.00390625" style="90" customWidth="1"/>
    <col min="19" max="19" width="10.8515625" style="90" customWidth="1"/>
    <col min="20" max="16384" width="9.140625" style="89" customWidth="1"/>
  </cols>
  <sheetData>
    <row r="1" spans="1:21" ht="38.25" customHeight="1">
      <c r="A1" s="303" t="s">
        <v>110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91"/>
      <c r="T1" s="91"/>
      <c r="U1" s="92"/>
    </row>
    <row r="2" spans="1:19" ht="51" customHeight="1">
      <c r="A2" s="57" t="s">
        <v>1</v>
      </c>
      <c r="B2" s="58" t="s">
        <v>2</v>
      </c>
      <c r="C2" s="144" t="s">
        <v>3</v>
      </c>
      <c r="D2" s="57" t="s">
        <v>4</v>
      </c>
      <c r="E2" s="58" t="s">
        <v>69</v>
      </c>
      <c r="F2" s="58" t="s">
        <v>70</v>
      </c>
      <c r="G2" s="58" t="s">
        <v>71</v>
      </c>
      <c r="H2" s="144" t="s">
        <v>72</v>
      </c>
      <c r="I2" s="2" t="s">
        <v>73</v>
      </c>
      <c r="J2" s="4" t="s">
        <v>74</v>
      </c>
      <c r="K2" s="145" t="s">
        <v>75</v>
      </c>
      <c r="L2" s="145" t="s">
        <v>76</v>
      </c>
      <c r="M2" s="145" t="s">
        <v>77</v>
      </c>
      <c r="N2" s="145" t="s">
        <v>78</v>
      </c>
      <c r="O2" s="189" t="s">
        <v>79</v>
      </c>
      <c r="P2" s="67" t="s">
        <v>80</v>
      </c>
      <c r="Q2" s="66" t="s">
        <v>81</v>
      </c>
      <c r="R2" s="67" t="s">
        <v>20</v>
      </c>
      <c r="S2" s="97"/>
    </row>
    <row r="3" spans="1:19" ht="25.5" customHeight="1">
      <c r="A3" s="68" t="s">
        <v>29</v>
      </c>
      <c r="B3" s="69" t="s">
        <v>30</v>
      </c>
      <c r="C3" s="70">
        <v>1</v>
      </c>
      <c r="D3" s="68" t="s">
        <v>31</v>
      </c>
      <c r="E3" s="69" t="s">
        <v>85</v>
      </c>
      <c r="F3" s="69" t="s">
        <v>86</v>
      </c>
      <c r="G3" s="69" t="s">
        <v>40</v>
      </c>
      <c r="H3" s="70" t="s">
        <v>87</v>
      </c>
      <c r="I3" s="68" t="s">
        <v>29</v>
      </c>
      <c r="J3" s="190" t="s">
        <v>30</v>
      </c>
      <c r="K3" s="98">
        <v>20</v>
      </c>
      <c r="L3" s="99">
        <v>40</v>
      </c>
      <c r="M3" s="99">
        <v>48</v>
      </c>
      <c r="N3" s="99">
        <v>32</v>
      </c>
      <c r="O3" s="191">
        <v>0</v>
      </c>
      <c r="P3" s="192">
        <f>SUM(K3:N3)</f>
        <v>140</v>
      </c>
      <c r="Q3" s="193">
        <f>P3*100/200/100</f>
        <v>0.7</v>
      </c>
      <c r="R3" s="103">
        <v>1</v>
      </c>
      <c r="S3" s="104"/>
    </row>
    <row r="4" spans="1:19" ht="25.5" customHeight="1">
      <c r="A4" s="24" t="s">
        <v>27</v>
      </c>
      <c r="B4" s="25" t="s">
        <v>28</v>
      </c>
      <c r="C4" s="26">
        <v>1</v>
      </c>
      <c r="D4" s="24" t="s">
        <v>26</v>
      </c>
      <c r="E4" s="25" t="s">
        <v>85</v>
      </c>
      <c r="F4" s="25" t="s">
        <v>86</v>
      </c>
      <c r="G4" s="25"/>
      <c r="H4" s="26"/>
      <c r="I4" s="24" t="s">
        <v>27</v>
      </c>
      <c r="J4" s="105" t="s">
        <v>28</v>
      </c>
      <c r="K4" s="106">
        <v>20</v>
      </c>
      <c r="L4" s="107">
        <v>40</v>
      </c>
      <c r="M4" s="107">
        <v>36</v>
      </c>
      <c r="N4" s="107">
        <v>24</v>
      </c>
      <c r="O4" s="194">
        <v>0</v>
      </c>
      <c r="P4" s="195">
        <f>SUM(K4:N4)</f>
        <v>120</v>
      </c>
      <c r="Q4" s="196">
        <f>P4*100/200/100</f>
        <v>0.6</v>
      </c>
      <c r="R4" s="111">
        <v>2</v>
      </c>
      <c r="S4" s="104"/>
    </row>
    <row r="5" spans="1:19" ht="25.5" customHeight="1">
      <c r="A5" s="35" t="s">
        <v>21</v>
      </c>
      <c r="B5" s="36" t="s">
        <v>22</v>
      </c>
      <c r="C5" s="37">
        <v>1</v>
      </c>
      <c r="D5" s="35" t="s">
        <v>23</v>
      </c>
      <c r="E5" s="36" t="s">
        <v>56</v>
      </c>
      <c r="F5" s="36" t="s">
        <v>82</v>
      </c>
      <c r="G5" s="36" t="s">
        <v>83</v>
      </c>
      <c r="H5" s="37" t="s">
        <v>84</v>
      </c>
      <c r="I5" s="35" t="s">
        <v>21</v>
      </c>
      <c r="J5" s="42" t="s">
        <v>22</v>
      </c>
      <c r="K5" s="106">
        <v>20</v>
      </c>
      <c r="L5" s="107">
        <v>40</v>
      </c>
      <c r="M5" s="107">
        <v>18</v>
      </c>
      <c r="N5" s="107">
        <v>32</v>
      </c>
      <c r="O5" s="194">
        <v>10</v>
      </c>
      <c r="P5" s="195">
        <f>SUM(K5:N5)</f>
        <v>110</v>
      </c>
      <c r="Q5" s="196">
        <f>P5*100/200/100</f>
        <v>0.55</v>
      </c>
      <c r="R5" s="111">
        <v>3</v>
      </c>
      <c r="S5" s="104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5" t="s">
        <v>25</v>
      </c>
      <c r="K6" s="106">
        <v>2</v>
      </c>
      <c r="L6" s="107">
        <v>28</v>
      </c>
      <c r="M6" s="107">
        <v>18</v>
      </c>
      <c r="N6" s="107">
        <v>32</v>
      </c>
      <c r="O6" s="194">
        <v>0</v>
      </c>
      <c r="P6" s="197">
        <f>SUM(K6:N6)</f>
        <v>80</v>
      </c>
      <c r="Q6" s="196">
        <f>P6*100/200/100</f>
        <v>0.4</v>
      </c>
      <c r="R6" s="111">
        <v>4</v>
      </c>
      <c r="S6" s="104"/>
    </row>
    <row r="7" spans="1:19" ht="12.7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5" t="s">
        <v>38</v>
      </c>
      <c r="K7" s="106"/>
      <c r="L7" s="107"/>
      <c r="M7" s="107"/>
      <c r="N7" s="107"/>
      <c r="O7" s="108"/>
      <c r="P7" s="198">
        <f aca="true" t="shared" si="0" ref="P7:P14">SUM(K7:N7)</f>
        <v>0</v>
      </c>
      <c r="Q7" s="110">
        <f aca="true" t="shared" si="1" ref="Q7:Q14">P7*100/200/100</f>
        <v>0</v>
      </c>
      <c r="R7" s="111"/>
      <c r="S7" s="104"/>
    </row>
    <row r="8" spans="1:19" ht="12.75" customHeight="1" hidden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5" t="s">
        <v>91</v>
      </c>
      <c r="K8" s="106"/>
      <c r="L8" s="107"/>
      <c r="M8" s="107"/>
      <c r="N8" s="107"/>
      <c r="O8" s="108"/>
      <c r="P8" s="109">
        <f t="shared" si="0"/>
        <v>0</v>
      </c>
      <c r="Q8" s="110">
        <f t="shared" si="1"/>
        <v>0</v>
      </c>
      <c r="R8" s="111"/>
      <c r="S8" s="104"/>
    </row>
    <row r="9" spans="1:19" ht="12.75" customHeight="1" hidden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5" t="s">
        <v>35</v>
      </c>
      <c r="K9" s="106"/>
      <c r="L9" s="107"/>
      <c r="M9" s="107"/>
      <c r="N9" s="107"/>
      <c r="O9" s="108"/>
      <c r="P9" s="109">
        <f t="shared" si="0"/>
        <v>0</v>
      </c>
      <c r="Q9" s="110">
        <f t="shared" si="1"/>
        <v>0</v>
      </c>
      <c r="R9" s="111"/>
      <c r="S9" s="104"/>
    </row>
    <row r="10" spans="1:19" ht="12.7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5" t="s">
        <v>44</v>
      </c>
      <c r="K10" s="106"/>
      <c r="L10" s="107"/>
      <c r="M10" s="107"/>
      <c r="N10" s="107"/>
      <c r="O10" s="108"/>
      <c r="P10" s="109">
        <f t="shared" si="0"/>
        <v>0</v>
      </c>
      <c r="Q10" s="110">
        <f t="shared" si="1"/>
        <v>0</v>
      </c>
      <c r="R10" s="111"/>
      <c r="S10" s="104"/>
    </row>
    <row r="11" spans="1:19" ht="12.75" customHeight="1" hidden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06"/>
      <c r="L11" s="107"/>
      <c r="M11" s="107"/>
      <c r="N11" s="107"/>
      <c r="O11" s="108"/>
      <c r="P11" s="109">
        <f t="shared" si="0"/>
        <v>0</v>
      </c>
      <c r="Q11" s="110">
        <f t="shared" si="1"/>
        <v>0</v>
      </c>
      <c r="R11" s="111"/>
      <c r="S11" s="104"/>
    </row>
    <row r="12" spans="1:19" ht="12.7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06"/>
      <c r="L12" s="107"/>
      <c r="M12" s="107"/>
      <c r="N12" s="107"/>
      <c r="O12" s="108"/>
      <c r="P12" s="109">
        <f t="shared" si="0"/>
        <v>0</v>
      </c>
      <c r="Q12" s="110">
        <f t="shared" si="1"/>
        <v>0</v>
      </c>
      <c r="R12" s="111"/>
      <c r="S12" s="104"/>
    </row>
    <row r="13" spans="1:19" ht="12.7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06"/>
      <c r="L13" s="107"/>
      <c r="M13" s="107"/>
      <c r="N13" s="107"/>
      <c r="O13" s="108"/>
      <c r="P13" s="109">
        <f t="shared" si="0"/>
        <v>0</v>
      </c>
      <c r="Q13" s="110">
        <f t="shared" si="1"/>
        <v>0</v>
      </c>
      <c r="R13" s="111"/>
      <c r="S13" s="104"/>
    </row>
    <row r="14" spans="1:19" ht="12.7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19"/>
      <c r="L14" s="120"/>
      <c r="M14" s="120"/>
      <c r="N14" s="120"/>
      <c r="O14" s="121"/>
      <c r="P14" s="122">
        <f t="shared" si="0"/>
        <v>0</v>
      </c>
      <c r="Q14" s="123">
        <f t="shared" si="1"/>
        <v>0</v>
      </c>
      <c r="R14" s="199"/>
      <c r="S14" s="104"/>
    </row>
    <row r="15" spans="1:19" s="125" customFormat="1" ht="12.75" customHeight="1" hidden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2" customFormat="1" ht="39.75" customHeight="1">
      <c r="A16" s="303" t="s">
        <v>111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26"/>
      <c r="T16" s="126"/>
    </row>
    <row r="17" spans="1:19" ht="51" customHeight="1">
      <c r="A17" s="2" t="s">
        <v>1</v>
      </c>
      <c r="B17" s="3" t="s">
        <v>2</v>
      </c>
      <c r="C17" s="4" t="s">
        <v>3</v>
      </c>
      <c r="D17" s="127" t="s">
        <v>4</v>
      </c>
      <c r="E17" s="3" t="s">
        <v>69</v>
      </c>
      <c r="F17" s="3" t="s">
        <v>70</v>
      </c>
      <c r="G17" s="3" t="s">
        <v>71</v>
      </c>
      <c r="H17" s="93" t="s">
        <v>72</v>
      </c>
      <c r="I17" s="2" t="s">
        <v>73</v>
      </c>
      <c r="J17" s="4" t="s">
        <v>74</v>
      </c>
      <c r="K17" s="95" t="s">
        <v>75</v>
      </c>
      <c r="L17" s="94" t="s">
        <v>76</v>
      </c>
      <c r="M17" s="94" t="s">
        <v>77</v>
      </c>
      <c r="N17" s="94" t="s">
        <v>78</v>
      </c>
      <c r="O17" s="94" t="s">
        <v>79</v>
      </c>
      <c r="P17" s="96" t="s">
        <v>80</v>
      </c>
      <c r="Q17" s="11" t="s">
        <v>81</v>
      </c>
      <c r="R17" s="12" t="s">
        <v>20</v>
      </c>
      <c r="S17" s="97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190" t="s">
        <v>47</v>
      </c>
      <c r="K18" s="128">
        <v>20</v>
      </c>
      <c r="L18" s="99">
        <v>40</v>
      </c>
      <c r="M18" s="99">
        <v>60</v>
      </c>
      <c r="N18" s="99">
        <v>80</v>
      </c>
      <c r="O18" s="129">
        <v>100</v>
      </c>
      <c r="P18" s="130">
        <f aca="true" t="shared" si="2" ref="P18:P26">SUM(L18:O18)</f>
        <v>280</v>
      </c>
      <c r="Q18" s="131">
        <f aca="true" t="shared" si="3" ref="Q18:Q26">P18*100/280/100</f>
        <v>1</v>
      </c>
      <c r="R18" s="103">
        <v>1</v>
      </c>
      <c r="S18" s="104"/>
    </row>
    <row r="19" spans="1:19" ht="25.5" customHeight="1">
      <c r="A19" s="35" t="s">
        <v>48</v>
      </c>
      <c r="B19" s="36" t="s">
        <v>49</v>
      </c>
      <c r="C19" s="37">
        <v>2</v>
      </c>
      <c r="D19" s="35" t="s">
        <v>31</v>
      </c>
      <c r="E19" s="36" t="s">
        <v>85</v>
      </c>
      <c r="F19" s="36" t="s">
        <v>93</v>
      </c>
      <c r="G19" s="36"/>
      <c r="H19" s="37"/>
      <c r="I19" s="35" t="s">
        <v>48</v>
      </c>
      <c r="J19" s="42" t="s">
        <v>49</v>
      </c>
      <c r="K19" s="132">
        <v>20</v>
      </c>
      <c r="L19" s="107">
        <v>40</v>
      </c>
      <c r="M19" s="107">
        <v>18</v>
      </c>
      <c r="N19" s="107">
        <v>80</v>
      </c>
      <c r="O19" s="133">
        <v>0</v>
      </c>
      <c r="P19" s="134">
        <f t="shared" si="2"/>
        <v>138</v>
      </c>
      <c r="Q19" s="135">
        <f t="shared" si="3"/>
        <v>0.4928571428571428</v>
      </c>
      <c r="R19" s="111">
        <v>2</v>
      </c>
      <c r="S19" s="104"/>
    </row>
    <row r="20" spans="1:19" ht="25.5" customHeight="1">
      <c r="A20" s="35" t="s">
        <v>50</v>
      </c>
      <c r="B20" s="36" t="s">
        <v>51</v>
      </c>
      <c r="C20" s="37">
        <v>2</v>
      </c>
      <c r="D20" s="35" t="s">
        <v>26</v>
      </c>
      <c r="E20" s="36" t="s">
        <v>85</v>
      </c>
      <c r="F20" s="36" t="s">
        <v>86</v>
      </c>
      <c r="G20" s="36"/>
      <c r="H20" s="37"/>
      <c r="I20" s="35" t="s">
        <v>50</v>
      </c>
      <c r="J20" s="42" t="s">
        <v>51</v>
      </c>
      <c r="K20" s="132">
        <v>20</v>
      </c>
      <c r="L20" s="107">
        <v>40</v>
      </c>
      <c r="M20" s="107">
        <v>60</v>
      </c>
      <c r="N20" s="107">
        <v>24</v>
      </c>
      <c r="O20" s="133">
        <v>0</v>
      </c>
      <c r="P20" s="134">
        <f t="shared" si="2"/>
        <v>124</v>
      </c>
      <c r="Q20" s="135">
        <f t="shared" si="3"/>
        <v>0.44285714285714284</v>
      </c>
      <c r="R20" s="111">
        <v>3</v>
      </c>
      <c r="S20" s="104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2">
        <v>20</v>
      </c>
      <c r="L21" s="107">
        <v>40</v>
      </c>
      <c r="M21" s="107">
        <v>36</v>
      </c>
      <c r="N21" s="107">
        <v>32</v>
      </c>
      <c r="O21" s="133">
        <v>0</v>
      </c>
      <c r="P21" s="134">
        <f t="shared" si="2"/>
        <v>108</v>
      </c>
      <c r="Q21" s="135">
        <f t="shared" si="3"/>
        <v>0.3857142857142857</v>
      </c>
      <c r="R21" s="111">
        <v>4</v>
      </c>
      <c r="S21" s="104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2">
        <v>20</v>
      </c>
      <c r="L22" s="107">
        <v>36</v>
      </c>
      <c r="M22" s="107">
        <v>30</v>
      </c>
      <c r="N22" s="107">
        <v>0</v>
      </c>
      <c r="O22" s="133">
        <v>0</v>
      </c>
      <c r="P22" s="134">
        <f t="shared" si="2"/>
        <v>66</v>
      </c>
      <c r="Q22" s="135">
        <f t="shared" si="3"/>
        <v>0.23571428571428574</v>
      </c>
      <c r="R22" s="111">
        <v>5</v>
      </c>
      <c r="S22" s="104"/>
    </row>
    <row r="23" spans="1:19" ht="12.75" customHeight="1" hidden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2"/>
      <c r="L23" s="107"/>
      <c r="M23" s="107"/>
      <c r="N23" s="107"/>
      <c r="O23" s="133"/>
      <c r="P23" s="134">
        <f t="shared" si="2"/>
        <v>0</v>
      </c>
      <c r="Q23" s="135">
        <f t="shared" si="3"/>
        <v>0</v>
      </c>
      <c r="R23" s="111"/>
      <c r="S23" s="104"/>
    </row>
    <row r="24" spans="1:19" ht="12.7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2"/>
      <c r="L24" s="107"/>
      <c r="M24" s="107"/>
      <c r="N24" s="107"/>
      <c r="O24" s="133"/>
      <c r="P24" s="134">
        <f t="shared" si="2"/>
        <v>0</v>
      </c>
      <c r="Q24" s="135">
        <f t="shared" si="3"/>
        <v>0</v>
      </c>
      <c r="R24" s="111"/>
      <c r="S24" s="104"/>
    </row>
    <row r="25" spans="1:19" ht="12.7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5"/>
      <c r="K25" s="132"/>
      <c r="L25" s="107"/>
      <c r="M25" s="107"/>
      <c r="N25" s="107"/>
      <c r="O25" s="133"/>
      <c r="P25" s="134">
        <f t="shared" si="2"/>
        <v>0</v>
      </c>
      <c r="Q25" s="135">
        <f t="shared" si="3"/>
        <v>0</v>
      </c>
      <c r="R25" s="111"/>
      <c r="S25" s="104"/>
    </row>
    <row r="26" spans="1:19" ht="12.7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2"/>
      <c r="L26" s="107"/>
      <c r="M26" s="107"/>
      <c r="N26" s="107"/>
      <c r="O26" s="133"/>
      <c r="P26" s="134">
        <f t="shared" si="2"/>
        <v>0</v>
      </c>
      <c r="Q26" s="135">
        <f t="shared" si="3"/>
        <v>0</v>
      </c>
      <c r="R26" s="200"/>
      <c r="S26" s="104"/>
    </row>
    <row r="27" spans="1:19" ht="12.75" customHeight="1" hidden="1">
      <c r="A27" s="136" t="s">
        <v>98</v>
      </c>
      <c r="B27" s="137" t="s">
        <v>99</v>
      </c>
      <c r="C27" s="138">
        <v>2</v>
      </c>
      <c r="D27" s="139" t="s">
        <v>100</v>
      </c>
      <c r="E27" s="137" t="s">
        <v>96</v>
      </c>
      <c r="F27" s="137" t="s">
        <v>97</v>
      </c>
      <c r="G27" s="137" t="s">
        <v>94</v>
      </c>
      <c r="H27" s="140" t="s">
        <v>95</v>
      </c>
      <c r="I27" s="136" t="s">
        <v>98</v>
      </c>
      <c r="J27" s="138" t="s">
        <v>99</v>
      </c>
      <c r="K27" s="141"/>
      <c r="L27" s="142"/>
      <c r="M27" s="142"/>
      <c r="N27" s="142"/>
      <c r="O27" s="143"/>
      <c r="P27" s="305"/>
      <c r="Q27" s="305"/>
      <c r="R27" s="305"/>
      <c r="S27" s="104"/>
    </row>
    <row r="28" spans="1:19" ht="12.75" customHeight="1" hidden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1"/>
      <c r="L28" s="201"/>
      <c r="M28" s="201"/>
      <c r="N28" s="201"/>
      <c r="O28" s="201"/>
      <c r="P28" s="56"/>
      <c r="Q28" s="125"/>
      <c r="R28" s="125"/>
      <c r="S28" s="104"/>
    </row>
    <row r="29" spans="1:22" s="92" customFormat="1" ht="36" customHeight="1">
      <c r="A29" s="303" t="s">
        <v>112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126"/>
      <c r="T29" s="126"/>
      <c r="U29" s="125"/>
      <c r="V29" s="125"/>
    </row>
    <row r="30" spans="1:19" s="92" customFormat="1" ht="49.5" customHeight="1">
      <c r="A30" s="170" t="s">
        <v>1</v>
      </c>
      <c r="B30" s="171" t="s">
        <v>2</v>
      </c>
      <c r="C30" s="172" t="s">
        <v>3</v>
      </c>
      <c r="D30" s="173" t="s">
        <v>4</v>
      </c>
      <c r="E30" s="171" t="s">
        <v>69</v>
      </c>
      <c r="F30" s="171" t="s">
        <v>70</v>
      </c>
      <c r="G30" s="171" t="s">
        <v>71</v>
      </c>
      <c r="H30" s="174" t="s">
        <v>72</v>
      </c>
      <c r="I30" s="202" t="s">
        <v>73</v>
      </c>
      <c r="J30" s="203" t="s">
        <v>74</v>
      </c>
      <c r="K30" s="175" t="s">
        <v>75</v>
      </c>
      <c r="L30" s="175" t="s">
        <v>76</v>
      </c>
      <c r="M30" s="175" t="s">
        <v>77</v>
      </c>
      <c r="N30" s="175" t="s">
        <v>78</v>
      </c>
      <c r="O30" s="176" t="s">
        <v>79</v>
      </c>
      <c r="P30" s="177" t="s">
        <v>102</v>
      </c>
      <c r="Q30" s="204" t="s">
        <v>81</v>
      </c>
      <c r="R30" s="12" t="s">
        <v>103</v>
      </c>
      <c r="S30" s="148"/>
    </row>
    <row r="31" spans="1:19" s="92" customFormat="1" ht="25.5" customHeight="1">
      <c r="A31" s="68" t="s">
        <v>46</v>
      </c>
      <c r="B31" s="69" t="s">
        <v>47</v>
      </c>
      <c r="C31" s="70">
        <v>2</v>
      </c>
      <c r="D31" s="68" t="s">
        <v>26</v>
      </c>
      <c r="E31" s="69" t="s">
        <v>85</v>
      </c>
      <c r="F31" s="69" t="s">
        <v>93</v>
      </c>
      <c r="G31" s="69"/>
      <c r="H31" s="70"/>
      <c r="I31" s="68" t="s">
        <v>46</v>
      </c>
      <c r="J31" s="190" t="s">
        <v>47</v>
      </c>
      <c r="K31" s="149">
        <v>20</v>
      </c>
      <c r="L31" s="99">
        <v>40</v>
      </c>
      <c r="M31" s="99">
        <v>60</v>
      </c>
      <c r="N31" s="99">
        <v>80</v>
      </c>
      <c r="O31" s="150">
        <v>100</v>
      </c>
      <c r="P31" s="151">
        <f aca="true" t="shared" si="4" ref="P31:P49">SUM(K31:O31)</f>
        <v>300</v>
      </c>
      <c r="Q31" s="152">
        <f aca="true" t="shared" si="5" ref="Q31:Q49">P31*100/300/100</f>
        <v>1</v>
      </c>
      <c r="R31" s="103">
        <v>1</v>
      </c>
      <c r="S31" s="153"/>
    </row>
    <row r="32" spans="1:19" s="92" customFormat="1" ht="25.5" customHeight="1">
      <c r="A32" s="35" t="s">
        <v>48</v>
      </c>
      <c r="B32" s="36" t="s">
        <v>49</v>
      </c>
      <c r="C32" s="37">
        <v>2</v>
      </c>
      <c r="D32" s="35" t="s">
        <v>31</v>
      </c>
      <c r="E32" s="36" t="s">
        <v>85</v>
      </c>
      <c r="F32" s="36" t="s">
        <v>93</v>
      </c>
      <c r="G32" s="36"/>
      <c r="H32" s="37"/>
      <c r="I32" s="35" t="s">
        <v>48</v>
      </c>
      <c r="J32" s="42" t="s">
        <v>49</v>
      </c>
      <c r="K32" s="154">
        <v>20</v>
      </c>
      <c r="L32" s="107">
        <v>40</v>
      </c>
      <c r="M32" s="107">
        <v>18</v>
      </c>
      <c r="N32" s="107">
        <v>80</v>
      </c>
      <c r="O32" s="155">
        <v>0</v>
      </c>
      <c r="P32" s="156">
        <f t="shared" si="4"/>
        <v>158</v>
      </c>
      <c r="Q32" s="157">
        <f t="shared" si="5"/>
        <v>0.5266666666666666</v>
      </c>
      <c r="R32" s="111">
        <v>2</v>
      </c>
      <c r="S32" s="153"/>
    </row>
    <row r="33" spans="1:19" s="92" customFormat="1" ht="25.5" customHeight="1">
      <c r="A33" s="35" t="s">
        <v>50</v>
      </c>
      <c r="B33" s="36" t="s">
        <v>51</v>
      </c>
      <c r="C33" s="37">
        <v>2</v>
      </c>
      <c r="D33" s="35" t="s">
        <v>26</v>
      </c>
      <c r="E33" s="36" t="s">
        <v>85</v>
      </c>
      <c r="F33" s="36" t="s">
        <v>86</v>
      </c>
      <c r="G33" s="36"/>
      <c r="H33" s="37"/>
      <c r="I33" s="35" t="s">
        <v>50</v>
      </c>
      <c r="J33" s="42" t="s">
        <v>51</v>
      </c>
      <c r="K33" s="154">
        <v>20</v>
      </c>
      <c r="L33" s="107">
        <v>40</v>
      </c>
      <c r="M33" s="107">
        <v>60</v>
      </c>
      <c r="N33" s="107">
        <v>24</v>
      </c>
      <c r="O33" s="155">
        <v>0</v>
      </c>
      <c r="P33" s="156">
        <f t="shared" si="4"/>
        <v>144</v>
      </c>
      <c r="Q33" s="157">
        <f t="shared" si="5"/>
        <v>0.48</v>
      </c>
      <c r="R33" s="111">
        <v>3</v>
      </c>
      <c r="S33" s="153"/>
    </row>
    <row r="34" spans="1:19" s="92" customFormat="1" ht="25.5" customHeight="1">
      <c r="A34" s="35" t="s">
        <v>29</v>
      </c>
      <c r="B34" s="36" t="s">
        <v>30</v>
      </c>
      <c r="C34" s="37">
        <v>1</v>
      </c>
      <c r="D34" s="35" t="s">
        <v>31</v>
      </c>
      <c r="E34" s="36" t="s">
        <v>85</v>
      </c>
      <c r="F34" s="36" t="s">
        <v>86</v>
      </c>
      <c r="G34" s="36" t="s">
        <v>40</v>
      </c>
      <c r="H34" s="37" t="s">
        <v>87</v>
      </c>
      <c r="I34" s="35" t="s">
        <v>29</v>
      </c>
      <c r="J34" s="42" t="s">
        <v>30</v>
      </c>
      <c r="K34" s="154">
        <v>20</v>
      </c>
      <c r="L34" s="107">
        <v>40</v>
      </c>
      <c r="M34" s="107">
        <v>48</v>
      </c>
      <c r="N34" s="107">
        <v>32</v>
      </c>
      <c r="O34" s="155">
        <v>0</v>
      </c>
      <c r="P34" s="156">
        <f t="shared" si="4"/>
        <v>140</v>
      </c>
      <c r="Q34" s="157">
        <f t="shared" si="5"/>
        <v>0.4666666666666666</v>
      </c>
      <c r="R34" s="111">
        <v>4</v>
      </c>
      <c r="S34" s="153"/>
    </row>
    <row r="35" spans="1:19" s="92" customFormat="1" ht="25.5" customHeight="1">
      <c r="A35" s="24" t="s">
        <v>52</v>
      </c>
      <c r="B35" s="25" t="s">
        <v>53</v>
      </c>
      <c r="C35" s="26">
        <v>2</v>
      </c>
      <c r="D35" s="24" t="s">
        <v>39</v>
      </c>
      <c r="E35" s="25" t="s">
        <v>94</v>
      </c>
      <c r="F35" s="25" t="s">
        <v>95</v>
      </c>
      <c r="G35" s="25"/>
      <c r="H35" s="26"/>
      <c r="I35" s="24" t="s">
        <v>52</v>
      </c>
      <c r="J35" s="105" t="s">
        <v>53</v>
      </c>
      <c r="K35" s="154">
        <v>20</v>
      </c>
      <c r="L35" s="107">
        <v>40</v>
      </c>
      <c r="M35" s="107">
        <v>36</v>
      </c>
      <c r="N35" s="107">
        <v>32</v>
      </c>
      <c r="O35" s="155">
        <v>0</v>
      </c>
      <c r="P35" s="156">
        <f t="shared" si="4"/>
        <v>128</v>
      </c>
      <c r="Q35" s="157">
        <f t="shared" si="5"/>
        <v>0.42666666666666664</v>
      </c>
      <c r="R35" s="111">
        <v>5</v>
      </c>
      <c r="S35" s="153"/>
    </row>
    <row r="36" spans="1:19" s="92" customFormat="1" ht="25.5" customHeight="1">
      <c r="A36" s="24" t="s">
        <v>21</v>
      </c>
      <c r="B36" s="25" t="s">
        <v>22</v>
      </c>
      <c r="C36" s="26">
        <v>1</v>
      </c>
      <c r="D36" s="24" t="s">
        <v>23</v>
      </c>
      <c r="E36" s="25" t="s">
        <v>56</v>
      </c>
      <c r="F36" s="25" t="s">
        <v>82</v>
      </c>
      <c r="G36" s="25" t="s">
        <v>83</v>
      </c>
      <c r="H36" s="26" t="s">
        <v>84</v>
      </c>
      <c r="I36" s="24" t="s">
        <v>21</v>
      </c>
      <c r="J36" s="105" t="s">
        <v>22</v>
      </c>
      <c r="K36" s="154">
        <v>20</v>
      </c>
      <c r="L36" s="107">
        <v>40</v>
      </c>
      <c r="M36" s="107">
        <v>18</v>
      </c>
      <c r="N36" s="107">
        <v>32</v>
      </c>
      <c r="O36" s="155">
        <v>10</v>
      </c>
      <c r="P36" s="156">
        <f t="shared" si="4"/>
        <v>120</v>
      </c>
      <c r="Q36" s="157">
        <f t="shared" si="5"/>
        <v>0.4</v>
      </c>
      <c r="R36" s="111">
        <v>6</v>
      </c>
      <c r="S36" s="153"/>
    </row>
    <row r="37" spans="1:19" s="92" customFormat="1" ht="25.5" customHeight="1">
      <c r="A37" s="24" t="s">
        <v>27</v>
      </c>
      <c r="B37" s="25" t="s">
        <v>28</v>
      </c>
      <c r="C37" s="26">
        <v>1</v>
      </c>
      <c r="D37" s="24" t="s">
        <v>26</v>
      </c>
      <c r="E37" s="25" t="s">
        <v>85</v>
      </c>
      <c r="F37" s="25" t="s">
        <v>86</v>
      </c>
      <c r="G37" s="25"/>
      <c r="H37" s="26"/>
      <c r="I37" s="24" t="s">
        <v>27</v>
      </c>
      <c r="J37" s="105" t="s">
        <v>28</v>
      </c>
      <c r="K37" s="154">
        <v>20</v>
      </c>
      <c r="L37" s="107">
        <v>40</v>
      </c>
      <c r="M37" s="107">
        <v>36</v>
      </c>
      <c r="N37" s="107">
        <v>24</v>
      </c>
      <c r="O37" s="155">
        <v>0</v>
      </c>
      <c r="P37" s="156">
        <f t="shared" si="4"/>
        <v>120</v>
      </c>
      <c r="Q37" s="157">
        <f t="shared" si="5"/>
        <v>0.4</v>
      </c>
      <c r="R37" s="111">
        <v>6</v>
      </c>
      <c r="S37" s="153"/>
    </row>
    <row r="38" spans="1:19" s="92" customFormat="1" ht="25.5" customHeight="1">
      <c r="A38" s="24" t="s">
        <v>54</v>
      </c>
      <c r="B38" s="25" t="s">
        <v>55</v>
      </c>
      <c r="C38" s="26">
        <v>2</v>
      </c>
      <c r="D38" s="24" t="s">
        <v>39</v>
      </c>
      <c r="E38" s="25" t="s">
        <v>96</v>
      </c>
      <c r="F38" s="25" t="s">
        <v>97</v>
      </c>
      <c r="G38" s="25" t="s">
        <v>94</v>
      </c>
      <c r="H38" s="26" t="s">
        <v>95</v>
      </c>
      <c r="I38" s="24" t="s">
        <v>54</v>
      </c>
      <c r="J38" s="105" t="s">
        <v>55</v>
      </c>
      <c r="K38" s="154">
        <v>20</v>
      </c>
      <c r="L38" s="107">
        <v>36</v>
      </c>
      <c r="M38" s="107">
        <v>30</v>
      </c>
      <c r="N38" s="107">
        <v>0</v>
      </c>
      <c r="O38" s="155">
        <v>0</v>
      </c>
      <c r="P38" s="156">
        <f t="shared" si="4"/>
        <v>86</v>
      </c>
      <c r="Q38" s="157">
        <f t="shared" si="5"/>
        <v>0.2866666666666667</v>
      </c>
      <c r="R38" s="111">
        <v>8</v>
      </c>
      <c r="S38" s="153"/>
    </row>
    <row r="39" spans="1:19" s="92" customFormat="1" ht="25.5" customHeight="1">
      <c r="A39" s="24" t="s">
        <v>24</v>
      </c>
      <c r="B39" s="25" t="s">
        <v>25</v>
      </c>
      <c r="C39" s="26">
        <v>1</v>
      </c>
      <c r="D39" s="24" t="s">
        <v>26</v>
      </c>
      <c r="E39" s="25" t="s">
        <v>85</v>
      </c>
      <c r="F39" s="25" t="s">
        <v>86</v>
      </c>
      <c r="G39" s="25" t="s">
        <v>40</v>
      </c>
      <c r="H39" s="26" t="s">
        <v>87</v>
      </c>
      <c r="I39" s="24" t="s">
        <v>24</v>
      </c>
      <c r="J39" s="105" t="s">
        <v>25</v>
      </c>
      <c r="K39" s="154">
        <v>2</v>
      </c>
      <c r="L39" s="107">
        <v>28</v>
      </c>
      <c r="M39" s="107">
        <v>18</v>
      </c>
      <c r="N39" s="107">
        <v>32</v>
      </c>
      <c r="O39" s="155">
        <v>0</v>
      </c>
      <c r="P39" s="156">
        <f t="shared" si="4"/>
        <v>80</v>
      </c>
      <c r="Q39" s="157">
        <f t="shared" si="5"/>
        <v>0.26666666666666666</v>
      </c>
      <c r="R39" s="111">
        <v>9</v>
      </c>
      <c r="S39" s="153"/>
    </row>
    <row r="40" spans="1:19" s="92" customFormat="1" ht="12.75" customHeight="1" hidden="1">
      <c r="A40" s="35" t="s">
        <v>37</v>
      </c>
      <c r="B40" s="36" t="s">
        <v>38</v>
      </c>
      <c r="C40" s="37">
        <v>1</v>
      </c>
      <c r="D40" s="35" t="s">
        <v>39</v>
      </c>
      <c r="E40" s="36" t="s">
        <v>88</v>
      </c>
      <c r="F40" s="36" t="s">
        <v>89</v>
      </c>
      <c r="G40" s="36"/>
      <c r="H40" s="37"/>
      <c r="I40" s="35" t="s">
        <v>37</v>
      </c>
      <c r="J40" s="42" t="s">
        <v>38</v>
      </c>
      <c r="K40" s="154"/>
      <c r="L40" s="107"/>
      <c r="M40" s="107"/>
      <c r="N40" s="107"/>
      <c r="O40" s="155"/>
      <c r="P40" s="156">
        <f t="shared" si="4"/>
        <v>0</v>
      </c>
      <c r="Q40" s="157">
        <f t="shared" si="5"/>
        <v>0</v>
      </c>
      <c r="R40" s="111"/>
      <c r="S40" s="153"/>
    </row>
    <row r="41" spans="1:19" s="92" customFormat="1" ht="12.75" customHeight="1" hidden="1">
      <c r="A41" s="24" t="s">
        <v>40</v>
      </c>
      <c r="B41" s="25" t="s">
        <v>41</v>
      </c>
      <c r="C41" s="26">
        <v>1</v>
      </c>
      <c r="D41" s="24" t="s">
        <v>42</v>
      </c>
      <c r="E41" s="25" t="s">
        <v>90</v>
      </c>
      <c r="F41" s="25" t="s">
        <v>91</v>
      </c>
      <c r="G41" s="25"/>
      <c r="H41" s="26"/>
      <c r="I41" s="24" t="s">
        <v>90</v>
      </c>
      <c r="J41" s="105" t="s">
        <v>91</v>
      </c>
      <c r="K41" s="154"/>
      <c r="L41" s="107"/>
      <c r="M41" s="107"/>
      <c r="N41" s="107"/>
      <c r="O41" s="155"/>
      <c r="P41" s="156">
        <f t="shared" si="4"/>
        <v>0</v>
      </c>
      <c r="Q41" s="157">
        <f t="shared" si="5"/>
        <v>0</v>
      </c>
      <c r="R41" s="111"/>
      <c r="S41" s="153"/>
    </row>
    <row r="42" spans="1:19" s="92" customFormat="1" ht="12.75" customHeight="1" hidden="1">
      <c r="A42" s="35" t="s">
        <v>34</v>
      </c>
      <c r="B42" s="36" t="s">
        <v>35</v>
      </c>
      <c r="C42" s="37">
        <v>1</v>
      </c>
      <c r="D42" s="35" t="s">
        <v>36</v>
      </c>
      <c r="E42" s="36" t="s">
        <v>88</v>
      </c>
      <c r="F42" s="36" t="s">
        <v>89</v>
      </c>
      <c r="G42" s="36"/>
      <c r="H42" s="37"/>
      <c r="I42" s="35" t="s">
        <v>34</v>
      </c>
      <c r="J42" s="42" t="s">
        <v>35</v>
      </c>
      <c r="K42" s="154"/>
      <c r="L42" s="107"/>
      <c r="M42" s="107"/>
      <c r="N42" s="107"/>
      <c r="O42" s="155"/>
      <c r="P42" s="156">
        <f t="shared" si="4"/>
        <v>0</v>
      </c>
      <c r="Q42" s="157">
        <f t="shared" si="5"/>
        <v>0</v>
      </c>
      <c r="R42" s="111"/>
      <c r="S42" s="153"/>
    </row>
    <row r="43" spans="1:19" s="92" customFormat="1" ht="12.75" customHeight="1" hidden="1">
      <c r="A43" s="35" t="s">
        <v>43</v>
      </c>
      <c r="B43" s="36" t="s">
        <v>44</v>
      </c>
      <c r="C43" s="37">
        <v>1</v>
      </c>
      <c r="D43" s="35" t="s">
        <v>36</v>
      </c>
      <c r="E43" s="36" t="s">
        <v>88</v>
      </c>
      <c r="F43" s="36" t="s">
        <v>89</v>
      </c>
      <c r="G43" s="36"/>
      <c r="H43" s="37"/>
      <c r="I43" s="35" t="s">
        <v>43</v>
      </c>
      <c r="J43" s="42" t="s">
        <v>44</v>
      </c>
      <c r="K43" s="154"/>
      <c r="L43" s="107"/>
      <c r="M43" s="107"/>
      <c r="N43" s="107"/>
      <c r="O43" s="155"/>
      <c r="P43" s="156">
        <f t="shared" si="4"/>
        <v>0</v>
      </c>
      <c r="Q43" s="157">
        <f t="shared" si="5"/>
        <v>0</v>
      </c>
      <c r="R43" s="111"/>
      <c r="S43" s="153"/>
    </row>
    <row r="44" spans="1:19" s="92" customFormat="1" ht="12.75" customHeight="1" hidden="1">
      <c r="A44" s="35" t="s">
        <v>32</v>
      </c>
      <c r="B44" s="36" t="s">
        <v>33</v>
      </c>
      <c r="C44" s="37">
        <v>1</v>
      </c>
      <c r="D44" s="35" t="s">
        <v>31</v>
      </c>
      <c r="E44" s="36" t="s">
        <v>85</v>
      </c>
      <c r="F44" s="36" t="s">
        <v>86</v>
      </c>
      <c r="G44" s="36"/>
      <c r="H44" s="37"/>
      <c r="I44" s="35" t="s">
        <v>32</v>
      </c>
      <c r="J44" s="42" t="s">
        <v>33</v>
      </c>
      <c r="K44" s="154"/>
      <c r="L44" s="107"/>
      <c r="M44" s="107"/>
      <c r="N44" s="107"/>
      <c r="O44" s="155"/>
      <c r="P44" s="156">
        <f t="shared" si="4"/>
        <v>0</v>
      </c>
      <c r="Q44" s="157">
        <f t="shared" si="5"/>
        <v>0</v>
      </c>
      <c r="R44" s="111"/>
      <c r="S44" s="153"/>
    </row>
    <row r="45" spans="1:19" s="92" customFormat="1" ht="12.75" customHeight="1" hidden="1">
      <c r="A45" s="24" t="s">
        <v>56</v>
      </c>
      <c r="B45" s="25" t="s">
        <v>57</v>
      </c>
      <c r="C45" s="26">
        <v>2</v>
      </c>
      <c r="D45" s="24" t="s">
        <v>26</v>
      </c>
      <c r="E45" s="25" t="s">
        <v>85</v>
      </c>
      <c r="F45" s="25" t="s">
        <v>86</v>
      </c>
      <c r="G45" s="25"/>
      <c r="H45" s="26"/>
      <c r="I45" s="24" t="s">
        <v>56</v>
      </c>
      <c r="J45" s="105" t="s">
        <v>57</v>
      </c>
      <c r="K45" s="154"/>
      <c r="L45" s="107"/>
      <c r="M45" s="107"/>
      <c r="N45" s="107"/>
      <c r="O45" s="155"/>
      <c r="P45" s="156">
        <f t="shared" si="4"/>
        <v>0</v>
      </c>
      <c r="Q45" s="157">
        <f t="shared" si="5"/>
        <v>0</v>
      </c>
      <c r="R45" s="111"/>
      <c r="S45" s="153"/>
    </row>
    <row r="46" spans="1:19" s="92" customFormat="1" ht="12.75" customHeight="1" hidden="1">
      <c r="A46" s="35" t="s">
        <v>113</v>
      </c>
      <c r="B46" s="36" t="s">
        <v>114</v>
      </c>
      <c r="C46" s="37">
        <v>3</v>
      </c>
      <c r="D46" s="24" t="s">
        <v>26</v>
      </c>
      <c r="E46" s="25" t="s">
        <v>85</v>
      </c>
      <c r="F46" s="25" t="s">
        <v>93</v>
      </c>
      <c r="G46" s="25"/>
      <c r="H46" s="26"/>
      <c r="I46" s="35"/>
      <c r="J46" s="42"/>
      <c r="K46" s="154"/>
      <c r="L46" s="107"/>
      <c r="M46" s="107"/>
      <c r="N46" s="107"/>
      <c r="O46" s="155"/>
      <c r="P46" s="156">
        <f t="shared" si="4"/>
        <v>0</v>
      </c>
      <c r="Q46" s="157">
        <f t="shared" si="5"/>
        <v>0</v>
      </c>
      <c r="R46" s="111"/>
      <c r="S46" s="153"/>
    </row>
    <row r="47" spans="1:19" s="92" customFormat="1" ht="12.7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4"/>
      <c r="L47" s="107"/>
      <c r="M47" s="107"/>
      <c r="N47" s="107"/>
      <c r="O47" s="155"/>
      <c r="P47" s="156">
        <f t="shared" si="4"/>
        <v>0</v>
      </c>
      <c r="Q47" s="157">
        <f t="shared" si="5"/>
        <v>0</v>
      </c>
      <c r="R47" s="111"/>
      <c r="S47" s="153"/>
    </row>
    <row r="48" spans="1:19" s="92" customFormat="1" ht="12.75" customHeight="1" hidden="1">
      <c r="A48" s="35"/>
      <c r="B48" s="36"/>
      <c r="C48" s="37"/>
      <c r="D48" s="35"/>
      <c r="E48" s="36"/>
      <c r="F48" s="36"/>
      <c r="G48" s="36"/>
      <c r="H48" s="37"/>
      <c r="I48" s="35"/>
      <c r="J48" s="42"/>
      <c r="K48" s="154"/>
      <c r="L48" s="107"/>
      <c r="M48" s="107"/>
      <c r="N48" s="107"/>
      <c r="O48" s="155"/>
      <c r="P48" s="156">
        <f t="shared" si="4"/>
        <v>0</v>
      </c>
      <c r="Q48" s="157">
        <f t="shared" si="5"/>
        <v>0</v>
      </c>
      <c r="R48" s="111"/>
      <c r="S48" s="153"/>
    </row>
    <row r="49" spans="1:19" s="92" customFormat="1" ht="12.75" customHeight="1" hidden="1">
      <c r="A49" s="80"/>
      <c r="B49" s="81"/>
      <c r="C49" s="82"/>
      <c r="D49" s="80"/>
      <c r="E49" s="81"/>
      <c r="F49" s="81"/>
      <c r="G49" s="81"/>
      <c r="H49" s="82"/>
      <c r="I49" s="80"/>
      <c r="J49" s="158"/>
      <c r="K49" s="159"/>
      <c r="L49" s="120"/>
      <c r="M49" s="120"/>
      <c r="N49" s="120"/>
      <c r="O49" s="160"/>
      <c r="P49" s="156">
        <f t="shared" si="4"/>
        <v>0</v>
      </c>
      <c r="Q49" s="157">
        <f t="shared" si="5"/>
        <v>0</v>
      </c>
      <c r="R49" s="163"/>
      <c r="S49" s="56"/>
    </row>
    <row r="50" spans="1:19" s="92" customFormat="1" ht="12.75" customHeight="1" hidden="1">
      <c r="A50" s="54"/>
      <c r="B50" s="54"/>
      <c r="C50" s="54"/>
      <c r="D50" s="54"/>
      <c r="E50" s="54"/>
      <c r="F50" s="54"/>
      <c r="G50" s="54"/>
      <c r="H50" s="54"/>
      <c r="I50" s="54"/>
      <c r="J50" s="54"/>
      <c r="K50" s="55"/>
      <c r="L50" s="55"/>
      <c r="M50" s="55"/>
      <c r="N50" s="55"/>
      <c r="O50" s="55"/>
      <c r="P50" s="167"/>
      <c r="Q50" s="168"/>
      <c r="R50" s="56"/>
      <c r="S50" s="56"/>
    </row>
    <row r="51" spans="1:17" ht="30" customHeight="1">
      <c r="A51" s="304" t="s">
        <v>115</v>
      </c>
      <c r="B51" s="304"/>
      <c r="C51" s="304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O51" s="304"/>
      <c r="P51" s="304"/>
      <c r="Q51" s="304"/>
    </row>
    <row r="52" spans="1:17" ht="42.75" customHeight="1">
      <c r="A52" s="202" t="s">
        <v>1</v>
      </c>
      <c r="B52" s="205" t="s">
        <v>2</v>
      </c>
      <c r="C52" s="203" t="s">
        <v>3</v>
      </c>
      <c r="D52" s="206" t="s">
        <v>4</v>
      </c>
      <c r="E52" s="205" t="s">
        <v>69</v>
      </c>
      <c r="F52" s="205" t="s">
        <v>70</v>
      </c>
      <c r="G52" s="205" t="s">
        <v>71</v>
      </c>
      <c r="H52" s="207" t="s">
        <v>72</v>
      </c>
      <c r="I52" s="202" t="s">
        <v>73</v>
      </c>
      <c r="J52" s="203" t="s">
        <v>74</v>
      </c>
      <c r="K52" s="208" t="s">
        <v>75</v>
      </c>
      <c r="L52" s="208" t="s">
        <v>76</v>
      </c>
      <c r="M52" s="208" t="s">
        <v>77</v>
      </c>
      <c r="N52" s="208" t="s">
        <v>78</v>
      </c>
      <c r="O52" s="209" t="s">
        <v>79</v>
      </c>
      <c r="P52" s="210" t="s">
        <v>102</v>
      </c>
      <c r="Q52" s="12" t="s">
        <v>81</v>
      </c>
    </row>
    <row r="53" spans="1:17" ht="22.5" customHeight="1">
      <c r="A53" s="35" t="s">
        <v>32</v>
      </c>
      <c r="B53" s="36" t="s">
        <v>64</v>
      </c>
      <c r="C53" s="42">
        <v>8</v>
      </c>
      <c r="D53" s="178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79">
        <v>20</v>
      </c>
      <c r="L53" s="180">
        <v>40</v>
      </c>
      <c r="M53" s="180">
        <v>48</v>
      </c>
      <c r="N53" s="180">
        <v>0</v>
      </c>
      <c r="O53" s="181">
        <v>0</v>
      </c>
      <c r="P53" s="156">
        <f>SUM(K53:O53)</f>
        <v>108</v>
      </c>
      <c r="Q53" s="183">
        <f>P53*100/300/100</f>
        <v>0.36</v>
      </c>
    </row>
    <row r="54" spans="1:18" ht="22.5" customHeight="1">
      <c r="A54" s="35" t="s">
        <v>61</v>
      </c>
      <c r="B54" s="36" t="s">
        <v>62</v>
      </c>
      <c r="C54" s="42">
        <v>8</v>
      </c>
      <c r="D54" s="178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79">
        <v>20</v>
      </c>
      <c r="L54" s="180">
        <v>40</v>
      </c>
      <c r="M54" s="180">
        <v>48</v>
      </c>
      <c r="N54" s="180">
        <v>24</v>
      </c>
      <c r="O54" s="181">
        <v>20</v>
      </c>
      <c r="P54" s="156">
        <f>SUM(K54:O54)</f>
        <v>152</v>
      </c>
      <c r="Q54" s="183">
        <f>P54*100/300/100</f>
        <v>0.5066666666666666</v>
      </c>
      <c r="R54" s="211"/>
    </row>
    <row r="55" spans="1:18" ht="12.75" customHeight="1" hidden="1">
      <c r="A55" s="212" t="s">
        <v>66</v>
      </c>
      <c r="B55" s="213" t="s">
        <v>67</v>
      </c>
      <c r="C55" s="214">
        <v>8</v>
      </c>
      <c r="D55" s="212" t="s">
        <v>65</v>
      </c>
      <c r="E55" s="213" t="s">
        <v>48</v>
      </c>
      <c r="F55" s="213" t="s">
        <v>49</v>
      </c>
      <c r="G55" s="213" t="s">
        <v>107</v>
      </c>
      <c r="H55" s="214" t="s">
        <v>108</v>
      </c>
      <c r="I55" s="212" t="s">
        <v>109</v>
      </c>
      <c r="J55" s="215" t="s">
        <v>67</v>
      </c>
      <c r="K55" s="216"/>
      <c r="L55" s="217"/>
      <c r="M55" s="217"/>
      <c r="N55" s="217"/>
      <c r="O55" s="218"/>
      <c r="P55" s="219">
        <f>SUM(K55:O55)</f>
        <v>0</v>
      </c>
      <c r="Q55" s="220">
        <f>P55*100/300/100</f>
        <v>0</v>
      </c>
      <c r="R55" s="153"/>
    </row>
    <row r="56" ht="22.5" customHeight="1"/>
  </sheetData>
  <sheetProtection sheet="1" objects="1" scenarios="1"/>
  <mergeCells count="5">
    <mergeCell ref="A51:Q51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V60"/>
  <sheetViews>
    <sheetView workbookViewId="0" topLeftCell="A1">
      <selection activeCell="G3" sqref="G3"/>
    </sheetView>
  </sheetViews>
  <sheetFormatPr defaultColWidth="9.140625" defaultRowHeight="12.75"/>
  <cols>
    <col min="1" max="1" width="7.7109375" style="89" customWidth="1"/>
    <col min="2" max="2" width="9.7109375" style="89" customWidth="1"/>
    <col min="3" max="3" width="4.140625" style="89" customWidth="1"/>
    <col min="4" max="4" width="12.421875" style="89" customWidth="1"/>
    <col min="5" max="5" width="8.28125" style="89" customWidth="1"/>
    <col min="6" max="6" width="8.421875" style="89" customWidth="1"/>
    <col min="7" max="7" width="8.57421875" style="89" customWidth="1"/>
    <col min="8" max="8" width="8.140625" style="89" customWidth="1"/>
    <col min="9" max="9" width="9.140625" style="89" customWidth="1"/>
    <col min="10" max="10" width="8.421875" style="89" customWidth="1"/>
    <col min="11" max="15" width="4.00390625" style="89" customWidth="1"/>
    <col min="16" max="16" width="10.28125" style="90" customWidth="1"/>
    <col min="17" max="17" width="9.57421875" style="90" customWidth="1"/>
    <col min="18" max="18" width="10.00390625" style="90" customWidth="1"/>
    <col min="19" max="19" width="10.8515625" style="90" customWidth="1"/>
    <col min="20" max="16384" width="9.140625" style="89" customWidth="1"/>
  </cols>
  <sheetData>
    <row r="1" spans="1:21" ht="38.25" customHeight="1" thickBot="1">
      <c r="A1" s="303" t="s">
        <v>116</v>
      </c>
      <c r="B1" s="303"/>
      <c r="C1" s="303"/>
      <c r="D1" s="303"/>
      <c r="E1" s="303"/>
      <c r="F1" s="303"/>
      <c r="G1" s="303"/>
      <c r="H1" s="303"/>
      <c r="I1" s="303"/>
      <c r="J1" s="303"/>
      <c r="K1" s="306"/>
      <c r="L1" s="306"/>
      <c r="M1" s="306"/>
      <c r="N1" s="306"/>
      <c r="O1" s="306"/>
      <c r="P1" s="303"/>
      <c r="Q1" s="303"/>
      <c r="R1" s="303"/>
      <c r="S1" s="91"/>
      <c r="T1" s="91"/>
      <c r="U1" s="92"/>
    </row>
    <row r="2" spans="1:19" ht="51" customHeight="1" thickBot="1">
      <c r="A2" s="57" t="s">
        <v>1</v>
      </c>
      <c r="B2" s="58" t="s">
        <v>2</v>
      </c>
      <c r="C2" s="144" t="s">
        <v>3</v>
      </c>
      <c r="D2" s="57" t="s">
        <v>4</v>
      </c>
      <c r="E2" s="58" t="s">
        <v>69</v>
      </c>
      <c r="F2" s="58" t="s">
        <v>70</v>
      </c>
      <c r="G2" s="58" t="s">
        <v>71</v>
      </c>
      <c r="H2" s="144" t="s">
        <v>72</v>
      </c>
      <c r="I2" s="2" t="s">
        <v>73</v>
      </c>
      <c r="J2" s="93" t="s">
        <v>74</v>
      </c>
      <c r="K2" s="299" t="s">
        <v>75</v>
      </c>
      <c r="L2" s="244" t="s">
        <v>76</v>
      </c>
      <c r="M2" s="244" t="s">
        <v>77</v>
      </c>
      <c r="N2" s="244" t="s">
        <v>78</v>
      </c>
      <c r="O2" s="300" t="s">
        <v>79</v>
      </c>
      <c r="P2" s="258" t="s">
        <v>80</v>
      </c>
      <c r="Q2" s="66" t="s">
        <v>81</v>
      </c>
      <c r="R2" s="67" t="s">
        <v>20</v>
      </c>
      <c r="S2" s="97"/>
    </row>
    <row r="3" spans="1:19" ht="25.5" customHeight="1">
      <c r="A3" s="13" t="s">
        <v>32</v>
      </c>
      <c r="B3" s="14" t="s">
        <v>33</v>
      </c>
      <c r="C3" s="15">
        <v>1</v>
      </c>
      <c r="D3" s="13" t="s">
        <v>31</v>
      </c>
      <c r="E3" s="14" t="s">
        <v>85</v>
      </c>
      <c r="F3" s="14" t="s">
        <v>86</v>
      </c>
      <c r="G3" s="14"/>
      <c r="H3" s="15"/>
      <c r="I3" s="13" t="s">
        <v>32</v>
      </c>
      <c r="J3" s="87" t="s">
        <v>33</v>
      </c>
      <c r="K3" s="234">
        <v>20</v>
      </c>
      <c r="L3" s="235">
        <v>24</v>
      </c>
      <c r="M3" s="235">
        <v>54</v>
      </c>
      <c r="N3" s="235">
        <v>8</v>
      </c>
      <c r="O3" s="298">
        <v>0</v>
      </c>
      <c r="P3" s="101">
        <f>SUM(K3:O3)</f>
        <v>106</v>
      </c>
      <c r="Q3" s="102">
        <f aca="true" t="shared" si="0" ref="Q3:Q14">P3*100/200/100</f>
        <v>0.53</v>
      </c>
      <c r="R3" s="103">
        <v>1</v>
      </c>
      <c r="S3" s="104"/>
    </row>
    <row r="4" spans="1:19" ht="25.5" customHeight="1">
      <c r="A4" s="24" t="s">
        <v>27</v>
      </c>
      <c r="B4" s="25" t="s">
        <v>28</v>
      </c>
      <c r="C4" s="26">
        <v>1</v>
      </c>
      <c r="D4" s="24" t="s">
        <v>26</v>
      </c>
      <c r="E4" s="25" t="s">
        <v>85</v>
      </c>
      <c r="F4" s="25" t="s">
        <v>86</v>
      </c>
      <c r="G4" s="25"/>
      <c r="H4" s="26"/>
      <c r="I4" s="24" t="s">
        <v>27</v>
      </c>
      <c r="J4" s="105" t="s">
        <v>28</v>
      </c>
      <c r="K4" s="106">
        <v>20</v>
      </c>
      <c r="L4" s="107">
        <v>20</v>
      </c>
      <c r="M4" s="107">
        <v>0</v>
      </c>
      <c r="N4" s="107">
        <v>16</v>
      </c>
      <c r="O4" s="301">
        <v>0</v>
      </c>
      <c r="P4" s="109">
        <f aca="true" t="shared" si="1" ref="P4:P14">SUM(K4:N4)</f>
        <v>56</v>
      </c>
      <c r="Q4" s="110">
        <f t="shared" si="0"/>
        <v>0.28</v>
      </c>
      <c r="R4" s="111">
        <v>2</v>
      </c>
      <c r="S4" s="104"/>
    </row>
    <row r="5" spans="1:19" ht="25.5" customHeight="1">
      <c r="A5" s="35" t="s">
        <v>21</v>
      </c>
      <c r="B5" s="36" t="s">
        <v>22</v>
      </c>
      <c r="C5" s="37">
        <v>1</v>
      </c>
      <c r="D5" s="35" t="s">
        <v>23</v>
      </c>
      <c r="E5" s="36" t="s">
        <v>56</v>
      </c>
      <c r="F5" s="36" t="s">
        <v>82</v>
      </c>
      <c r="G5" s="36" t="s">
        <v>83</v>
      </c>
      <c r="H5" s="37" t="s">
        <v>84</v>
      </c>
      <c r="I5" s="35" t="s">
        <v>21</v>
      </c>
      <c r="J5" s="42" t="s">
        <v>22</v>
      </c>
      <c r="K5" s="106">
        <v>20</v>
      </c>
      <c r="L5" s="107">
        <v>4</v>
      </c>
      <c r="M5" s="107">
        <v>30</v>
      </c>
      <c r="N5" s="107">
        <v>0</v>
      </c>
      <c r="O5" s="108">
        <v>0</v>
      </c>
      <c r="P5" s="109">
        <f t="shared" si="1"/>
        <v>54</v>
      </c>
      <c r="Q5" s="110">
        <f t="shared" si="0"/>
        <v>0.27</v>
      </c>
      <c r="R5" s="111">
        <v>3</v>
      </c>
      <c r="S5" s="104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5" t="s">
        <v>25</v>
      </c>
      <c r="K6" s="154">
        <v>2</v>
      </c>
      <c r="L6" s="107">
        <v>0</v>
      </c>
      <c r="M6" s="107">
        <v>0</v>
      </c>
      <c r="N6" s="107">
        <v>0</v>
      </c>
      <c r="O6" s="194">
        <v>0</v>
      </c>
      <c r="P6" s="109">
        <f t="shared" si="1"/>
        <v>2</v>
      </c>
      <c r="Q6" s="110">
        <f t="shared" si="0"/>
        <v>0.01</v>
      </c>
      <c r="R6" s="111">
        <v>4</v>
      </c>
      <c r="S6" s="104"/>
    </row>
    <row r="7" spans="1:19" ht="25.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5" t="s">
        <v>38</v>
      </c>
      <c r="K7" s="106"/>
      <c r="L7" s="107"/>
      <c r="M7" s="107"/>
      <c r="N7" s="107"/>
      <c r="O7" s="108"/>
      <c r="P7" s="109">
        <f t="shared" si="1"/>
        <v>0</v>
      </c>
      <c r="Q7" s="110">
        <f t="shared" si="0"/>
        <v>0</v>
      </c>
      <c r="R7" s="111"/>
      <c r="S7" s="104"/>
    </row>
    <row r="8" spans="1:19" ht="25.5" customHeight="1" hidden="1">
      <c r="A8" s="24" t="s">
        <v>29</v>
      </c>
      <c r="B8" s="25" t="s">
        <v>30</v>
      </c>
      <c r="C8" s="26">
        <v>1</v>
      </c>
      <c r="D8" s="24" t="s">
        <v>31</v>
      </c>
      <c r="E8" s="25" t="s">
        <v>85</v>
      </c>
      <c r="F8" s="25" t="s">
        <v>86</v>
      </c>
      <c r="G8" s="25" t="s">
        <v>40</v>
      </c>
      <c r="H8" s="26" t="s">
        <v>87</v>
      </c>
      <c r="I8" s="24" t="s">
        <v>29</v>
      </c>
      <c r="J8" s="105" t="s">
        <v>30</v>
      </c>
      <c r="K8" s="106"/>
      <c r="L8" s="107"/>
      <c r="M8" s="107"/>
      <c r="N8" s="107"/>
      <c r="O8" s="108"/>
      <c r="P8" s="109">
        <f t="shared" si="1"/>
        <v>0</v>
      </c>
      <c r="Q8" s="110">
        <f t="shared" si="0"/>
        <v>0</v>
      </c>
      <c r="R8" s="111"/>
      <c r="S8" s="104"/>
    </row>
    <row r="9" spans="1:19" ht="25.5" customHeight="1" hidden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5" t="s">
        <v>91</v>
      </c>
      <c r="K9" s="106"/>
      <c r="L9" s="107"/>
      <c r="M9" s="107"/>
      <c r="N9" s="107"/>
      <c r="O9" s="108"/>
      <c r="P9" s="109">
        <f t="shared" si="1"/>
        <v>0</v>
      </c>
      <c r="Q9" s="110">
        <f t="shared" si="0"/>
        <v>0</v>
      </c>
      <c r="R9" s="111"/>
      <c r="S9" s="104"/>
    </row>
    <row r="10" spans="1:19" ht="25.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5" t="s">
        <v>44</v>
      </c>
      <c r="K10" s="106"/>
      <c r="L10" s="107"/>
      <c r="M10" s="107"/>
      <c r="N10" s="107"/>
      <c r="O10" s="108"/>
      <c r="P10" s="109">
        <f t="shared" si="1"/>
        <v>0</v>
      </c>
      <c r="Q10" s="110">
        <f t="shared" si="0"/>
        <v>0</v>
      </c>
      <c r="R10" s="111"/>
      <c r="S10" s="104"/>
    </row>
    <row r="11" spans="1:19" ht="25.5" customHeight="1" hidden="1">
      <c r="A11" s="24" t="s">
        <v>34</v>
      </c>
      <c r="B11" s="25" t="s">
        <v>35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34</v>
      </c>
      <c r="J11" s="105" t="s">
        <v>35</v>
      </c>
      <c r="K11" s="106"/>
      <c r="L11" s="107"/>
      <c r="M11" s="107"/>
      <c r="N11" s="107"/>
      <c r="O11" s="108"/>
      <c r="P11" s="109">
        <f t="shared" si="1"/>
        <v>0</v>
      </c>
      <c r="Q11" s="110">
        <f t="shared" si="0"/>
        <v>0</v>
      </c>
      <c r="R11" s="111"/>
      <c r="S11" s="104"/>
    </row>
    <row r="12" spans="1:19" ht="25.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06"/>
      <c r="L12" s="107"/>
      <c r="M12" s="107"/>
      <c r="N12" s="107"/>
      <c r="O12" s="108"/>
      <c r="P12" s="109">
        <f t="shared" si="1"/>
        <v>0</v>
      </c>
      <c r="Q12" s="110">
        <f t="shared" si="0"/>
        <v>0</v>
      </c>
      <c r="R12" s="111"/>
      <c r="S12" s="104"/>
    </row>
    <row r="13" spans="1:19" ht="25.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06"/>
      <c r="L13" s="107"/>
      <c r="M13" s="107"/>
      <c r="N13" s="107"/>
      <c r="O13" s="108"/>
      <c r="P13" s="109">
        <f t="shared" si="1"/>
        <v>0</v>
      </c>
      <c r="Q13" s="110">
        <f t="shared" si="0"/>
        <v>0</v>
      </c>
      <c r="R13" s="111"/>
      <c r="S13" s="104"/>
    </row>
    <row r="14" spans="1:19" ht="25.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19"/>
      <c r="L14" s="120"/>
      <c r="M14" s="120"/>
      <c r="N14" s="120"/>
      <c r="O14" s="121"/>
      <c r="P14" s="122">
        <f t="shared" si="1"/>
        <v>0</v>
      </c>
      <c r="Q14" s="123">
        <f t="shared" si="0"/>
        <v>0</v>
      </c>
      <c r="R14" s="124"/>
      <c r="S14" s="104"/>
    </row>
    <row r="15" spans="1:19" s="125" customFormat="1" ht="12.7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2" customFormat="1" ht="39.75" customHeight="1" thickBot="1">
      <c r="A16" s="303" t="s">
        <v>117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26"/>
      <c r="T16" s="126"/>
    </row>
    <row r="17" spans="1:19" ht="51" customHeight="1" thickBot="1">
      <c r="A17" s="57" t="s">
        <v>1</v>
      </c>
      <c r="B17" s="58" t="s">
        <v>2</v>
      </c>
      <c r="C17" s="59" t="s">
        <v>3</v>
      </c>
      <c r="D17" s="60" t="s">
        <v>4</v>
      </c>
      <c r="E17" s="58" t="s">
        <v>69</v>
      </c>
      <c r="F17" s="58" t="s">
        <v>70</v>
      </c>
      <c r="G17" s="58" t="s">
        <v>71</v>
      </c>
      <c r="H17" s="144" t="s">
        <v>72</v>
      </c>
      <c r="I17" s="57" t="s">
        <v>73</v>
      </c>
      <c r="J17" s="144" t="s">
        <v>74</v>
      </c>
      <c r="K17" s="256" t="s">
        <v>75</v>
      </c>
      <c r="L17" s="145" t="s">
        <v>76</v>
      </c>
      <c r="M17" s="145" t="s">
        <v>77</v>
      </c>
      <c r="N17" s="145" t="s">
        <v>78</v>
      </c>
      <c r="O17" s="257" t="s">
        <v>79</v>
      </c>
      <c r="P17" s="258" t="s">
        <v>80</v>
      </c>
      <c r="Q17" s="66" t="s">
        <v>81</v>
      </c>
      <c r="R17" s="204" t="s">
        <v>20</v>
      </c>
      <c r="S17" s="97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70" t="s">
        <v>47</v>
      </c>
      <c r="K18" s="226">
        <v>20</v>
      </c>
      <c r="L18" s="99">
        <v>40</v>
      </c>
      <c r="M18" s="99">
        <v>60</v>
      </c>
      <c r="N18" s="99">
        <v>80</v>
      </c>
      <c r="O18" s="227">
        <v>100</v>
      </c>
      <c r="P18" s="130">
        <f aca="true" t="shared" si="2" ref="P18:P28">SUM(L18:O18)</f>
        <v>280</v>
      </c>
      <c r="Q18" s="131">
        <f aca="true" t="shared" si="3" ref="Q18:Q23">P18*100/280/100</f>
        <v>1</v>
      </c>
      <c r="R18" s="23">
        <v>1</v>
      </c>
      <c r="S18" s="104"/>
    </row>
    <row r="19" spans="1:19" ht="25.5" customHeight="1">
      <c r="A19" s="35" t="s">
        <v>50</v>
      </c>
      <c r="B19" s="36" t="s">
        <v>51</v>
      </c>
      <c r="C19" s="37">
        <v>2</v>
      </c>
      <c r="D19" s="35" t="s">
        <v>26</v>
      </c>
      <c r="E19" s="36" t="s">
        <v>85</v>
      </c>
      <c r="F19" s="36" t="s">
        <v>86</v>
      </c>
      <c r="G19" s="36"/>
      <c r="H19" s="37"/>
      <c r="I19" s="35" t="s">
        <v>50</v>
      </c>
      <c r="J19" s="37" t="s">
        <v>51</v>
      </c>
      <c r="K19" s="228">
        <v>20</v>
      </c>
      <c r="L19" s="107">
        <v>24</v>
      </c>
      <c r="M19" s="107">
        <v>48</v>
      </c>
      <c r="N19" s="107">
        <v>16</v>
      </c>
      <c r="O19" s="229">
        <v>40</v>
      </c>
      <c r="P19" s="134">
        <f t="shared" si="2"/>
        <v>128</v>
      </c>
      <c r="Q19" s="135">
        <f t="shared" si="3"/>
        <v>0.45714285714285713</v>
      </c>
      <c r="R19" s="34">
        <v>2</v>
      </c>
      <c r="S19" s="104"/>
    </row>
    <row r="20" spans="1:19" ht="25.5" customHeight="1">
      <c r="A20" s="35" t="s">
        <v>52</v>
      </c>
      <c r="B20" s="36" t="s">
        <v>53</v>
      </c>
      <c r="C20" s="37">
        <v>2</v>
      </c>
      <c r="D20" s="35" t="s">
        <v>39</v>
      </c>
      <c r="E20" s="36" t="s">
        <v>94</v>
      </c>
      <c r="F20" s="36" t="s">
        <v>95</v>
      </c>
      <c r="G20" s="36"/>
      <c r="H20" s="37"/>
      <c r="I20" s="35" t="s">
        <v>52</v>
      </c>
      <c r="J20" s="37" t="s">
        <v>53</v>
      </c>
      <c r="K20" s="228">
        <v>20</v>
      </c>
      <c r="L20" s="107">
        <v>24</v>
      </c>
      <c r="M20" s="107">
        <v>42</v>
      </c>
      <c r="N20" s="107">
        <v>0</v>
      </c>
      <c r="O20" s="229">
        <v>0</v>
      </c>
      <c r="P20" s="134">
        <f t="shared" si="2"/>
        <v>66</v>
      </c>
      <c r="Q20" s="135">
        <f t="shared" si="3"/>
        <v>0.23571428571428574</v>
      </c>
      <c r="R20" s="34">
        <v>3</v>
      </c>
      <c r="S20" s="104"/>
    </row>
    <row r="21" spans="1:19" ht="25.5" customHeight="1">
      <c r="A21" s="35" t="s">
        <v>54</v>
      </c>
      <c r="B21" s="36" t="s">
        <v>55</v>
      </c>
      <c r="C21" s="37">
        <v>2</v>
      </c>
      <c r="D21" s="35" t="s">
        <v>39</v>
      </c>
      <c r="E21" s="36" t="s">
        <v>96</v>
      </c>
      <c r="F21" s="36" t="s">
        <v>97</v>
      </c>
      <c r="G21" s="36" t="s">
        <v>94</v>
      </c>
      <c r="H21" s="37" t="s">
        <v>95</v>
      </c>
      <c r="I21" s="35" t="s">
        <v>54</v>
      </c>
      <c r="J21" s="37" t="s">
        <v>55</v>
      </c>
      <c r="K21" s="228">
        <v>20</v>
      </c>
      <c r="L21" s="107">
        <v>24</v>
      </c>
      <c r="M21" s="107">
        <v>12</v>
      </c>
      <c r="N21" s="107">
        <v>16</v>
      </c>
      <c r="O21" s="229">
        <v>0</v>
      </c>
      <c r="P21" s="134">
        <f t="shared" si="2"/>
        <v>52</v>
      </c>
      <c r="Q21" s="135">
        <f t="shared" si="3"/>
        <v>0.18571428571428572</v>
      </c>
      <c r="R21" s="34">
        <v>4</v>
      </c>
      <c r="S21" s="104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37" t="s">
        <v>49</v>
      </c>
      <c r="K22" s="228">
        <v>20</v>
      </c>
      <c r="L22" s="107">
        <v>40</v>
      </c>
      <c r="M22" s="107">
        <v>0</v>
      </c>
      <c r="N22" s="107">
        <v>0</v>
      </c>
      <c r="O22" s="229">
        <v>10</v>
      </c>
      <c r="P22" s="134">
        <f t="shared" si="2"/>
        <v>50</v>
      </c>
      <c r="Q22" s="135">
        <f t="shared" si="3"/>
        <v>0.17857142857142858</v>
      </c>
      <c r="R22" s="34">
        <v>5</v>
      </c>
      <c r="S22" s="104"/>
    </row>
    <row r="23" spans="1:19" ht="25.5" customHeight="1" thickBot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37" t="s">
        <v>57</v>
      </c>
      <c r="K23" s="228">
        <v>20</v>
      </c>
      <c r="L23" s="107">
        <v>4</v>
      </c>
      <c r="M23" s="107">
        <v>0</v>
      </c>
      <c r="N23" s="107">
        <v>16</v>
      </c>
      <c r="O23" s="229">
        <v>0</v>
      </c>
      <c r="P23" s="134">
        <f t="shared" si="2"/>
        <v>20</v>
      </c>
      <c r="Q23" s="135">
        <f t="shared" si="3"/>
        <v>0.07142857142857144</v>
      </c>
      <c r="R23" s="34">
        <v>6</v>
      </c>
      <c r="S23" s="104"/>
    </row>
    <row r="24" spans="1:19" ht="25.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37"/>
      <c r="K24" s="228"/>
      <c r="L24" s="107"/>
      <c r="M24" s="107"/>
      <c r="N24" s="107"/>
      <c r="O24" s="229"/>
      <c r="P24" s="134">
        <f t="shared" si="2"/>
        <v>0</v>
      </c>
      <c r="Q24" s="135">
        <f>P24*100/280/100</f>
        <v>0</v>
      </c>
      <c r="R24" s="34"/>
      <c r="S24" s="104"/>
    </row>
    <row r="25" spans="1:19" ht="25.5" customHeight="1" hidden="1">
      <c r="A25" s="35"/>
      <c r="B25" s="36"/>
      <c r="C25" s="37"/>
      <c r="D25" s="35"/>
      <c r="E25" s="36"/>
      <c r="F25" s="36"/>
      <c r="G25" s="36"/>
      <c r="H25" s="37"/>
      <c r="I25" s="35"/>
      <c r="J25" s="37"/>
      <c r="K25" s="228"/>
      <c r="L25" s="107"/>
      <c r="M25" s="107"/>
      <c r="N25" s="107"/>
      <c r="O25" s="229"/>
      <c r="P25" s="134">
        <f t="shared" si="2"/>
        <v>0</v>
      </c>
      <c r="Q25" s="135">
        <f>P25*100/280/100</f>
        <v>0</v>
      </c>
      <c r="R25" s="34"/>
      <c r="S25" s="104"/>
    </row>
    <row r="26" spans="1:19" ht="25.5" customHeight="1" hidden="1">
      <c r="A26" s="24"/>
      <c r="B26" s="25"/>
      <c r="C26" s="26"/>
      <c r="D26" s="24"/>
      <c r="E26" s="25"/>
      <c r="F26" s="25"/>
      <c r="G26" s="25"/>
      <c r="H26" s="26"/>
      <c r="I26" s="24"/>
      <c r="J26" s="26"/>
      <c r="K26" s="228"/>
      <c r="L26" s="107"/>
      <c r="M26" s="107"/>
      <c r="N26" s="107"/>
      <c r="O26" s="229"/>
      <c r="P26" s="134">
        <f t="shared" si="2"/>
        <v>0</v>
      </c>
      <c r="Q26" s="135">
        <f>P26*100/280/100</f>
        <v>0</v>
      </c>
      <c r="R26" s="34"/>
      <c r="S26" s="104"/>
    </row>
    <row r="27" spans="1:19" ht="25.5" customHeight="1" hidden="1">
      <c r="A27" s="35"/>
      <c r="B27" s="36"/>
      <c r="C27" s="37"/>
      <c r="D27" s="35"/>
      <c r="E27" s="36"/>
      <c r="F27" s="36"/>
      <c r="G27" s="36"/>
      <c r="H27" s="37"/>
      <c r="I27" s="35"/>
      <c r="J27" s="37"/>
      <c r="K27" s="228"/>
      <c r="L27" s="107"/>
      <c r="M27" s="107"/>
      <c r="N27" s="107"/>
      <c r="O27" s="229"/>
      <c r="P27" s="134">
        <f t="shared" si="2"/>
        <v>0</v>
      </c>
      <c r="Q27" s="135">
        <f>P27*100/280/100</f>
        <v>0</v>
      </c>
      <c r="R27" s="34"/>
      <c r="S27" s="104"/>
    </row>
    <row r="28" spans="1:19" ht="25.5" customHeight="1" hidden="1" thickBot="1">
      <c r="A28" s="248" t="s">
        <v>98</v>
      </c>
      <c r="B28" s="249" t="s">
        <v>99</v>
      </c>
      <c r="C28" s="250">
        <v>2</v>
      </c>
      <c r="D28" s="251" t="s">
        <v>100</v>
      </c>
      <c r="E28" s="249" t="s">
        <v>96</v>
      </c>
      <c r="F28" s="249" t="s">
        <v>97</v>
      </c>
      <c r="G28" s="249" t="s">
        <v>94</v>
      </c>
      <c r="H28" s="252" t="s">
        <v>95</v>
      </c>
      <c r="I28" s="248" t="s">
        <v>98</v>
      </c>
      <c r="J28" s="252" t="s">
        <v>99</v>
      </c>
      <c r="K28" s="253"/>
      <c r="L28" s="254"/>
      <c r="M28" s="254"/>
      <c r="N28" s="254"/>
      <c r="O28" s="255"/>
      <c r="P28" s="223">
        <f t="shared" si="2"/>
        <v>0</v>
      </c>
      <c r="Q28" s="224">
        <f>P28*100/280/100</f>
        <v>0</v>
      </c>
      <c r="R28" s="225"/>
      <c r="S28" s="104"/>
    </row>
    <row r="29" spans="1:22" s="92" customFormat="1" ht="47.25" customHeight="1" thickBot="1">
      <c r="A29" s="307" t="s">
        <v>118</v>
      </c>
      <c r="B29" s="308"/>
      <c r="C29" s="308"/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9"/>
      <c r="S29" s="126"/>
      <c r="T29" s="126"/>
      <c r="U29" s="125"/>
      <c r="V29" s="125"/>
    </row>
    <row r="30" spans="1:19" s="92" customFormat="1" ht="60.75" customHeight="1" thickBot="1">
      <c r="A30" s="238" t="s">
        <v>1</v>
      </c>
      <c r="B30" s="239" t="s">
        <v>2</v>
      </c>
      <c r="C30" s="240" t="s">
        <v>3</v>
      </c>
      <c r="D30" s="241" t="s">
        <v>4</v>
      </c>
      <c r="E30" s="239" t="s">
        <v>69</v>
      </c>
      <c r="F30" s="239" t="s">
        <v>70</v>
      </c>
      <c r="G30" s="239" t="s">
        <v>71</v>
      </c>
      <c r="H30" s="242" t="s">
        <v>72</v>
      </c>
      <c r="I30" s="243" t="s">
        <v>73</v>
      </c>
      <c r="J30" s="240" t="s">
        <v>74</v>
      </c>
      <c r="K30" s="244" t="s">
        <v>75</v>
      </c>
      <c r="L30" s="244" t="s">
        <v>76</v>
      </c>
      <c r="M30" s="244" t="s">
        <v>77</v>
      </c>
      <c r="N30" s="244" t="s">
        <v>78</v>
      </c>
      <c r="O30" s="245" t="s">
        <v>79</v>
      </c>
      <c r="P30" s="259" t="s">
        <v>102</v>
      </c>
      <c r="Q30" s="246" t="s">
        <v>81</v>
      </c>
      <c r="R30" s="247" t="s">
        <v>103</v>
      </c>
      <c r="S30" s="148"/>
    </row>
    <row r="31" spans="1:19" s="92" customFormat="1" ht="25.5" customHeight="1">
      <c r="A31" s="230" t="s">
        <v>46</v>
      </c>
      <c r="B31" s="231" t="s">
        <v>47</v>
      </c>
      <c r="C31" s="232">
        <v>2</v>
      </c>
      <c r="D31" s="230" t="s">
        <v>26</v>
      </c>
      <c r="E31" s="231" t="s">
        <v>85</v>
      </c>
      <c r="F31" s="231" t="s">
        <v>93</v>
      </c>
      <c r="G31" s="231"/>
      <c r="H31" s="232"/>
      <c r="I31" s="230" t="s">
        <v>46</v>
      </c>
      <c r="J31" s="233" t="s">
        <v>47</v>
      </c>
      <c r="K31" s="234">
        <v>20</v>
      </c>
      <c r="L31" s="235">
        <v>40</v>
      </c>
      <c r="M31" s="235">
        <v>60</v>
      </c>
      <c r="N31" s="235">
        <v>80</v>
      </c>
      <c r="O31" s="236">
        <v>100</v>
      </c>
      <c r="P31" s="260">
        <f aca="true" t="shared" si="4" ref="P31:P54">SUM(K31:O31)</f>
        <v>300</v>
      </c>
      <c r="Q31" s="237">
        <f aca="true" t="shared" si="5" ref="Q31:Q45">P31*100/300/100</f>
        <v>1</v>
      </c>
      <c r="R31" s="261">
        <v>1</v>
      </c>
      <c r="S31" s="153"/>
    </row>
    <row r="32" spans="1:19" s="92" customFormat="1" ht="25.5" customHeight="1">
      <c r="A32" s="35" t="s">
        <v>50</v>
      </c>
      <c r="B32" s="36" t="s">
        <v>51</v>
      </c>
      <c r="C32" s="37">
        <v>2</v>
      </c>
      <c r="D32" s="35" t="s">
        <v>26</v>
      </c>
      <c r="E32" s="36" t="s">
        <v>85</v>
      </c>
      <c r="F32" s="36" t="s">
        <v>86</v>
      </c>
      <c r="G32" s="36"/>
      <c r="H32" s="37"/>
      <c r="I32" s="35" t="s">
        <v>50</v>
      </c>
      <c r="J32" s="42" t="s">
        <v>51</v>
      </c>
      <c r="K32" s="154">
        <v>20</v>
      </c>
      <c r="L32" s="107">
        <v>24</v>
      </c>
      <c r="M32" s="107">
        <v>48</v>
      </c>
      <c r="N32" s="107">
        <v>16</v>
      </c>
      <c r="O32" s="155">
        <v>40</v>
      </c>
      <c r="P32" s="262">
        <f t="shared" si="4"/>
        <v>148</v>
      </c>
      <c r="Q32" s="157">
        <f t="shared" si="5"/>
        <v>0.49333333333333335</v>
      </c>
      <c r="R32" s="263">
        <v>2</v>
      </c>
      <c r="S32" s="153"/>
    </row>
    <row r="33" spans="1:19" s="92" customFormat="1" ht="25.5" customHeight="1">
      <c r="A33" s="35" t="s">
        <v>32</v>
      </c>
      <c r="B33" s="36" t="s">
        <v>33</v>
      </c>
      <c r="C33" s="37">
        <v>1</v>
      </c>
      <c r="D33" s="35" t="s">
        <v>31</v>
      </c>
      <c r="E33" s="36" t="s">
        <v>85</v>
      </c>
      <c r="F33" s="36" t="s">
        <v>86</v>
      </c>
      <c r="G33" s="36"/>
      <c r="H33" s="37"/>
      <c r="I33" s="35" t="s">
        <v>32</v>
      </c>
      <c r="J33" s="42" t="s">
        <v>33</v>
      </c>
      <c r="K33" s="154">
        <v>20</v>
      </c>
      <c r="L33" s="107">
        <v>24</v>
      </c>
      <c r="M33" s="107">
        <v>54</v>
      </c>
      <c r="N33" s="107">
        <v>8</v>
      </c>
      <c r="O33" s="155">
        <v>0</v>
      </c>
      <c r="P33" s="262">
        <f t="shared" si="4"/>
        <v>106</v>
      </c>
      <c r="Q33" s="157">
        <f t="shared" si="5"/>
        <v>0.35333333333333333</v>
      </c>
      <c r="R33" s="263">
        <v>3</v>
      </c>
      <c r="S33" s="153"/>
    </row>
    <row r="34" spans="1:19" s="92" customFormat="1" ht="25.5" customHeight="1">
      <c r="A34" s="24" t="s">
        <v>52</v>
      </c>
      <c r="B34" s="25" t="s">
        <v>53</v>
      </c>
      <c r="C34" s="26">
        <v>2</v>
      </c>
      <c r="D34" s="24" t="s">
        <v>39</v>
      </c>
      <c r="E34" s="25" t="s">
        <v>94</v>
      </c>
      <c r="F34" s="25" t="s">
        <v>95</v>
      </c>
      <c r="G34" s="25"/>
      <c r="H34" s="26"/>
      <c r="I34" s="24" t="s">
        <v>52</v>
      </c>
      <c r="J34" s="105" t="s">
        <v>53</v>
      </c>
      <c r="K34" s="154">
        <v>20</v>
      </c>
      <c r="L34" s="107">
        <v>24</v>
      </c>
      <c r="M34" s="107">
        <v>42</v>
      </c>
      <c r="N34" s="107">
        <v>0</v>
      </c>
      <c r="O34" s="155">
        <v>0</v>
      </c>
      <c r="P34" s="262">
        <f t="shared" si="4"/>
        <v>86</v>
      </c>
      <c r="Q34" s="157">
        <f t="shared" si="5"/>
        <v>0.2866666666666667</v>
      </c>
      <c r="R34" s="263">
        <v>4</v>
      </c>
      <c r="S34" s="153"/>
    </row>
    <row r="35" spans="1:19" s="92" customFormat="1" ht="25.5" customHeight="1">
      <c r="A35" s="24" t="s">
        <v>54</v>
      </c>
      <c r="B35" s="25" t="s">
        <v>55</v>
      </c>
      <c r="C35" s="26">
        <v>2</v>
      </c>
      <c r="D35" s="24" t="s">
        <v>39</v>
      </c>
      <c r="E35" s="25" t="s">
        <v>96</v>
      </c>
      <c r="F35" s="25" t="s">
        <v>97</v>
      </c>
      <c r="G35" s="25" t="s">
        <v>94</v>
      </c>
      <c r="H35" s="26" t="s">
        <v>95</v>
      </c>
      <c r="I35" s="24" t="s">
        <v>54</v>
      </c>
      <c r="J35" s="105" t="s">
        <v>55</v>
      </c>
      <c r="K35" s="154">
        <v>20</v>
      </c>
      <c r="L35" s="107">
        <v>24</v>
      </c>
      <c r="M35" s="107">
        <v>12</v>
      </c>
      <c r="N35" s="107">
        <v>16</v>
      </c>
      <c r="O35" s="155">
        <v>0</v>
      </c>
      <c r="P35" s="262">
        <f t="shared" si="4"/>
        <v>72</v>
      </c>
      <c r="Q35" s="157">
        <f t="shared" si="5"/>
        <v>0.24</v>
      </c>
      <c r="R35" s="263">
        <v>5</v>
      </c>
      <c r="S35" s="153"/>
    </row>
    <row r="36" spans="1:19" s="92" customFormat="1" ht="25.5" customHeight="1">
      <c r="A36" s="35" t="s">
        <v>48</v>
      </c>
      <c r="B36" s="36" t="s">
        <v>49</v>
      </c>
      <c r="C36" s="37">
        <v>2</v>
      </c>
      <c r="D36" s="35" t="s">
        <v>31</v>
      </c>
      <c r="E36" s="36" t="s">
        <v>85</v>
      </c>
      <c r="F36" s="36" t="s">
        <v>93</v>
      </c>
      <c r="G36" s="36"/>
      <c r="H36" s="37"/>
      <c r="I36" s="35" t="s">
        <v>48</v>
      </c>
      <c r="J36" s="42" t="s">
        <v>49</v>
      </c>
      <c r="K36" s="154">
        <v>20</v>
      </c>
      <c r="L36" s="107">
        <v>40</v>
      </c>
      <c r="M36" s="107">
        <v>0</v>
      </c>
      <c r="N36" s="107">
        <v>0</v>
      </c>
      <c r="O36" s="155">
        <v>10</v>
      </c>
      <c r="P36" s="262">
        <f t="shared" si="4"/>
        <v>70</v>
      </c>
      <c r="Q36" s="157">
        <f t="shared" si="5"/>
        <v>0.2333333333333333</v>
      </c>
      <c r="R36" s="263">
        <v>6</v>
      </c>
      <c r="S36" s="153"/>
    </row>
    <row r="37" spans="1:19" s="92" customFormat="1" ht="25.5" customHeight="1">
      <c r="A37" s="24" t="s">
        <v>27</v>
      </c>
      <c r="B37" s="25" t="s">
        <v>28</v>
      </c>
      <c r="C37" s="26">
        <v>1</v>
      </c>
      <c r="D37" s="24" t="s">
        <v>26</v>
      </c>
      <c r="E37" s="25" t="s">
        <v>85</v>
      </c>
      <c r="F37" s="25" t="s">
        <v>86</v>
      </c>
      <c r="G37" s="25"/>
      <c r="H37" s="26"/>
      <c r="I37" s="24" t="s">
        <v>27</v>
      </c>
      <c r="J37" s="105" t="s">
        <v>28</v>
      </c>
      <c r="K37" s="154">
        <v>20</v>
      </c>
      <c r="L37" s="107">
        <v>20</v>
      </c>
      <c r="M37" s="107">
        <v>0</v>
      </c>
      <c r="N37" s="107">
        <v>16</v>
      </c>
      <c r="O37" s="155">
        <v>0</v>
      </c>
      <c r="P37" s="262">
        <f t="shared" si="4"/>
        <v>56</v>
      </c>
      <c r="Q37" s="157">
        <f t="shared" si="5"/>
        <v>0.18666666666666668</v>
      </c>
      <c r="R37" s="263">
        <v>7</v>
      </c>
      <c r="S37" s="153"/>
    </row>
    <row r="38" spans="1:19" s="92" customFormat="1" ht="25.5" customHeight="1">
      <c r="A38" s="24" t="s">
        <v>21</v>
      </c>
      <c r="B38" s="25" t="s">
        <v>22</v>
      </c>
      <c r="C38" s="26">
        <v>1</v>
      </c>
      <c r="D38" s="24" t="s">
        <v>23</v>
      </c>
      <c r="E38" s="25" t="s">
        <v>56</v>
      </c>
      <c r="F38" s="25" t="s">
        <v>82</v>
      </c>
      <c r="G38" s="25" t="s">
        <v>83</v>
      </c>
      <c r="H38" s="26" t="s">
        <v>84</v>
      </c>
      <c r="I38" s="24" t="s">
        <v>21</v>
      </c>
      <c r="J38" s="105" t="s">
        <v>22</v>
      </c>
      <c r="K38" s="154">
        <v>20</v>
      </c>
      <c r="L38" s="107">
        <v>4</v>
      </c>
      <c r="M38" s="107">
        <v>30</v>
      </c>
      <c r="N38" s="107">
        <v>0</v>
      </c>
      <c r="O38" s="155">
        <v>0</v>
      </c>
      <c r="P38" s="262">
        <f t="shared" si="4"/>
        <v>54</v>
      </c>
      <c r="Q38" s="157">
        <f t="shared" si="5"/>
        <v>0.18</v>
      </c>
      <c r="R38" s="263">
        <v>8</v>
      </c>
      <c r="S38" s="153"/>
    </row>
    <row r="39" spans="1:19" s="92" customFormat="1" ht="25.5" customHeight="1">
      <c r="A39" s="24" t="s">
        <v>56</v>
      </c>
      <c r="B39" s="25" t="s">
        <v>57</v>
      </c>
      <c r="C39" s="26">
        <v>2</v>
      </c>
      <c r="D39" s="24" t="s">
        <v>26</v>
      </c>
      <c r="E39" s="25" t="s">
        <v>85</v>
      </c>
      <c r="F39" s="25" t="s">
        <v>86</v>
      </c>
      <c r="G39" s="25"/>
      <c r="H39" s="26"/>
      <c r="I39" s="24" t="s">
        <v>56</v>
      </c>
      <c r="J39" s="105" t="s">
        <v>57</v>
      </c>
      <c r="K39" s="106">
        <v>20</v>
      </c>
      <c r="L39" s="107">
        <v>4</v>
      </c>
      <c r="M39" s="107">
        <v>0</v>
      </c>
      <c r="N39" s="107">
        <v>16</v>
      </c>
      <c r="O39" s="155">
        <v>0</v>
      </c>
      <c r="P39" s="262">
        <f t="shared" si="4"/>
        <v>40</v>
      </c>
      <c r="Q39" s="157">
        <f t="shared" si="5"/>
        <v>0.13333333333333333</v>
      </c>
      <c r="R39" s="263">
        <v>9</v>
      </c>
      <c r="S39" s="153"/>
    </row>
    <row r="40" spans="1:19" s="92" customFormat="1" ht="25.5" customHeight="1">
      <c r="A40" s="24" t="s">
        <v>24</v>
      </c>
      <c r="B40" s="25" t="s">
        <v>25</v>
      </c>
      <c r="C40" s="26">
        <v>1</v>
      </c>
      <c r="D40" s="24" t="s">
        <v>26</v>
      </c>
      <c r="E40" s="25" t="s">
        <v>85</v>
      </c>
      <c r="F40" s="25" t="s">
        <v>86</v>
      </c>
      <c r="G40" s="25" t="s">
        <v>40</v>
      </c>
      <c r="H40" s="26" t="s">
        <v>87</v>
      </c>
      <c r="I40" s="24" t="s">
        <v>24</v>
      </c>
      <c r="J40" s="105" t="s">
        <v>25</v>
      </c>
      <c r="K40" s="234">
        <v>2</v>
      </c>
      <c r="L40" s="235">
        <v>0</v>
      </c>
      <c r="M40" s="235">
        <v>0</v>
      </c>
      <c r="N40" s="235">
        <v>0</v>
      </c>
      <c r="O40" s="297">
        <v>0</v>
      </c>
      <c r="P40" s="262">
        <f t="shared" si="4"/>
        <v>2</v>
      </c>
      <c r="Q40" s="157">
        <f t="shared" si="5"/>
        <v>0.006666666666666666</v>
      </c>
      <c r="R40" s="263">
        <v>10</v>
      </c>
      <c r="S40" s="153"/>
    </row>
    <row r="41" spans="1:19" s="92" customFormat="1" ht="25.5" customHeight="1" hidden="1">
      <c r="A41" s="35" t="s">
        <v>37</v>
      </c>
      <c r="B41" s="36" t="s">
        <v>38</v>
      </c>
      <c r="C41" s="37">
        <v>1</v>
      </c>
      <c r="D41" s="35" t="s">
        <v>39</v>
      </c>
      <c r="E41" s="36" t="s">
        <v>88</v>
      </c>
      <c r="F41" s="36" t="s">
        <v>89</v>
      </c>
      <c r="G41" s="36"/>
      <c r="H41" s="37"/>
      <c r="I41" s="35" t="s">
        <v>37</v>
      </c>
      <c r="J41" s="42" t="s">
        <v>38</v>
      </c>
      <c r="K41" s="155"/>
      <c r="L41" s="107"/>
      <c r="M41" s="107"/>
      <c r="N41" s="107"/>
      <c r="O41" s="229"/>
      <c r="P41" s="262">
        <f t="shared" si="4"/>
        <v>0</v>
      </c>
      <c r="Q41" s="157">
        <f t="shared" si="5"/>
        <v>0</v>
      </c>
      <c r="R41" s="263"/>
      <c r="S41" s="153"/>
    </row>
    <row r="42" spans="1:19" s="92" customFormat="1" ht="25.5" customHeight="1" hidden="1">
      <c r="A42" s="35" t="s">
        <v>29</v>
      </c>
      <c r="B42" s="36" t="s">
        <v>30</v>
      </c>
      <c r="C42" s="37">
        <v>1</v>
      </c>
      <c r="D42" s="35" t="s">
        <v>31</v>
      </c>
      <c r="E42" s="36" t="s">
        <v>85</v>
      </c>
      <c r="F42" s="36" t="s">
        <v>86</v>
      </c>
      <c r="G42" s="36" t="s">
        <v>40</v>
      </c>
      <c r="H42" s="37" t="s">
        <v>87</v>
      </c>
      <c r="I42" s="35" t="s">
        <v>29</v>
      </c>
      <c r="J42" s="42" t="s">
        <v>30</v>
      </c>
      <c r="K42" s="107"/>
      <c r="L42" s="107"/>
      <c r="M42" s="107"/>
      <c r="N42" s="107"/>
      <c r="O42" s="229"/>
      <c r="P42" s="262">
        <f t="shared" si="4"/>
        <v>0</v>
      </c>
      <c r="Q42" s="157">
        <f t="shared" si="5"/>
        <v>0</v>
      </c>
      <c r="R42" s="263"/>
      <c r="S42" s="153"/>
    </row>
    <row r="43" spans="1:19" s="92" customFormat="1" ht="25.5" customHeight="1" hidden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6"/>
      <c r="I43" s="24" t="s">
        <v>90</v>
      </c>
      <c r="J43" s="105" t="s">
        <v>91</v>
      </c>
      <c r="K43" s="154"/>
      <c r="L43" s="107"/>
      <c r="M43" s="107"/>
      <c r="N43" s="107"/>
      <c r="O43" s="155"/>
      <c r="P43" s="262">
        <f t="shared" si="4"/>
        <v>0</v>
      </c>
      <c r="Q43" s="157">
        <f t="shared" si="5"/>
        <v>0</v>
      </c>
      <c r="R43" s="263"/>
      <c r="S43" s="153"/>
    </row>
    <row r="44" spans="1:19" s="92" customFormat="1" ht="25.5" customHeight="1" hidden="1">
      <c r="A44" s="35" t="s">
        <v>43</v>
      </c>
      <c r="B44" s="36" t="s">
        <v>44</v>
      </c>
      <c r="C44" s="37">
        <v>1</v>
      </c>
      <c r="D44" s="35" t="s">
        <v>36</v>
      </c>
      <c r="E44" s="36" t="s">
        <v>88</v>
      </c>
      <c r="F44" s="36" t="s">
        <v>89</v>
      </c>
      <c r="G44" s="36"/>
      <c r="H44" s="37"/>
      <c r="I44" s="35" t="s">
        <v>43</v>
      </c>
      <c r="J44" s="42" t="s">
        <v>44</v>
      </c>
      <c r="K44" s="154"/>
      <c r="L44" s="107"/>
      <c r="M44" s="107"/>
      <c r="N44" s="107"/>
      <c r="O44" s="229"/>
      <c r="P44" s="262">
        <f t="shared" si="4"/>
        <v>0</v>
      </c>
      <c r="Q44" s="157">
        <f t="shared" si="5"/>
        <v>0</v>
      </c>
      <c r="R44" s="263"/>
      <c r="S44" s="153"/>
    </row>
    <row r="45" spans="1:19" s="92" customFormat="1" ht="25.5" customHeight="1" hidden="1">
      <c r="A45" s="35" t="s">
        <v>34</v>
      </c>
      <c r="B45" s="36" t="s">
        <v>35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7"/>
      <c r="I45" s="35" t="s">
        <v>34</v>
      </c>
      <c r="J45" s="42" t="s">
        <v>35</v>
      </c>
      <c r="K45" s="154"/>
      <c r="L45" s="107"/>
      <c r="M45" s="107"/>
      <c r="N45" s="107"/>
      <c r="O45" s="229"/>
      <c r="P45" s="262">
        <f t="shared" si="4"/>
        <v>0</v>
      </c>
      <c r="Q45" s="157">
        <f t="shared" si="5"/>
        <v>0</v>
      </c>
      <c r="R45" s="263"/>
      <c r="S45" s="153"/>
    </row>
    <row r="46" spans="1:19" s="92" customFormat="1" ht="25.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4"/>
      <c r="L46" s="107"/>
      <c r="M46" s="107"/>
      <c r="N46" s="107"/>
      <c r="O46" s="155"/>
      <c r="P46" s="262">
        <f t="shared" si="4"/>
        <v>0</v>
      </c>
      <c r="Q46" s="157">
        <f aca="true" t="shared" si="6" ref="Q46:Q54">P46*100/300/100</f>
        <v>0</v>
      </c>
      <c r="R46" s="263"/>
      <c r="S46" s="153"/>
    </row>
    <row r="47" spans="1:19" s="92" customFormat="1" ht="25.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4"/>
      <c r="L47" s="107"/>
      <c r="M47" s="107"/>
      <c r="N47" s="107"/>
      <c r="O47" s="155"/>
      <c r="P47" s="262">
        <f t="shared" si="4"/>
        <v>0</v>
      </c>
      <c r="Q47" s="157">
        <f t="shared" si="6"/>
        <v>0</v>
      </c>
      <c r="R47" s="263"/>
      <c r="S47" s="153"/>
    </row>
    <row r="48" spans="1:19" s="92" customFormat="1" ht="25.5" customHeight="1" hidden="1">
      <c r="A48" s="35"/>
      <c r="B48" s="36"/>
      <c r="C48" s="37"/>
      <c r="D48" s="35"/>
      <c r="E48" s="36"/>
      <c r="F48" s="36"/>
      <c r="G48" s="36"/>
      <c r="H48" s="37"/>
      <c r="I48" s="35"/>
      <c r="J48" s="42"/>
      <c r="K48" s="154"/>
      <c r="L48" s="107"/>
      <c r="M48" s="107"/>
      <c r="N48" s="107"/>
      <c r="O48" s="155"/>
      <c r="P48" s="262">
        <f t="shared" si="4"/>
        <v>0</v>
      </c>
      <c r="Q48" s="157">
        <f t="shared" si="6"/>
        <v>0</v>
      </c>
      <c r="R48" s="263"/>
      <c r="S48" s="153"/>
    </row>
    <row r="49" spans="1:19" s="92" customFormat="1" ht="25.5" customHeight="1" hidden="1">
      <c r="A49" s="35"/>
      <c r="B49" s="36"/>
      <c r="C49" s="37"/>
      <c r="D49" s="35"/>
      <c r="E49" s="36"/>
      <c r="F49" s="36"/>
      <c r="G49" s="36"/>
      <c r="H49" s="37"/>
      <c r="I49" s="35"/>
      <c r="J49" s="42"/>
      <c r="K49" s="154"/>
      <c r="L49" s="107"/>
      <c r="M49" s="107"/>
      <c r="N49" s="107"/>
      <c r="O49" s="155"/>
      <c r="P49" s="262">
        <f t="shared" si="4"/>
        <v>0</v>
      </c>
      <c r="Q49" s="157">
        <f t="shared" si="6"/>
        <v>0</v>
      </c>
      <c r="R49" s="263"/>
      <c r="S49" s="153"/>
    </row>
    <row r="50" spans="1:19" s="92" customFormat="1" ht="25.5" customHeight="1" hidden="1">
      <c r="A50" s="35"/>
      <c r="B50" s="36"/>
      <c r="C50" s="37"/>
      <c r="D50" s="35"/>
      <c r="E50" s="36"/>
      <c r="F50" s="36"/>
      <c r="G50" s="36"/>
      <c r="H50" s="37"/>
      <c r="I50" s="35"/>
      <c r="J50" s="42"/>
      <c r="K50" s="154"/>
      <c r="L50" s="107"/>
      <c r="M50" s="107"/>
      <c r="N50" s="107"/>
      <c r="O50" s="155"/>
      <c r="P50" s="262">
        <f t="shared" si="4"/>
        <v>0</v>
      </c>
      <c r="Q50" s="157">
        <f t="shared" si="6"/>
        <v>0</v>
      </c>
      <c r="R50" s="263"/>
      <c r="S50" s="153"/>
    </row>
    <row r="51" spans="1:19" s="92" customFormat="1" ht="25.5" customHeight="1" hidden="1">
      <c r="A51" s="35"/>
      <c r="B51" s="36"/>
      <c r="C51" s="37"/>
      <c r="D51" s="35"/>
      <c r="E51" s="36"/>
      <c r="F51" s="36"/>
      <c r="G51" s="36"/>
      <c r="H51" s="37"/>
      <c r="I51" s="35"/>
      <c r="J51" s="42"/>
      <c r="K51" s="154"/>
      <c r="L51" s="107"/>
      <c r="M51" s="107"/>
      <c r="N51" s="107"/>
      <c r="O51" s="155"/>
      <c r="P51" s="262">
        <f t="shared" si="4"/>
        <v>0</v>
      </c>
      <c r="Q51" s="157">
        <f t="shared" si="6"/>
        <v>0</v>
      </c>
      <c r="R51" s="263"/>
      <c r="S51" s="153"/>
    </row>
    <row r="52" spans="1:19" s="92" customFormat="1" ht="25.5" customHeight="1" hidden="1">
      <c r="A52" s="35"/>
      <c r="B52" s="36"/>
      <c r="C52" s="37"/>
      <c r="D52" s="35"/>
      <c r="E52" s="36"/>
      <c r="F52" s="36"/>
      <c r="G52" s="36"/>
      <c r="H52" s="37"/>
      <c r="I52" s="35"/>
      <c r="J52" s="42"/>
      <c r="K52" s="154"/>
      <c r="L52" s="107"/>
      <c r="M52" s="107"/>
      <c r="N52" s="107"/>
      <c r="O52" s="155"/>
      <c r="P52" s="262">
        <f t="shared" si="4"/>
        <v>0</v>
      </c>
      <c r="Q52" s="157">
        <f t="shared" si="6"/>
        <v>0</v>
      </c>
      <c r="R52" s="263"/>
      <c r="S52" s="153"/>
    </row>
    <row r="53" spans="1:19" s="92" customFormat="1" ht="25.5" customHeight="1" hidden="1">
      <c r="A53" s="35"/>
      <c r="B53" s="36"/>
      <c r="C53" s="37"/>
      <c r="D53" s="35"/>
      <c r="E53" s="36"/>
      <c r="F53" s="36"/>
      <c r="G53" s="36"/>
      <c r="H53" s="37"/>
      <c r="I53" s="35"/>
      <c r="J53" s="42"/>
      <c r="K53" s="154"/>
      <c r="L53" s="107"/>
      <c r="M53" s="107"/>
      <c r="N53" s="107"/>
      <c r="O53" s="155"/>
      <c r="P53" s="262">
        <f t="shared" si="4"/>
        <v>0</v>
      </c>
      <c r="Q53" s="157">
        <f t="shared" si="6"/>
        <v>0</v>
      </c>
      <c r="R53" s="263"/>
      <c r="S53" s="153"/>
    </row>
    <row r="54" spans="1:19" s="92" customFormat="1" ht="25.5" customHeight="1" hidden="1" thickBot="1">
      <c r="A54" s="80"/>
      <c r="B54" s="81"/>
      <c r="C54" s="82"/>
      <c r="D54" s="80"/>
      <c r="E54" s="81"/>
      <c r="F54" s="81"/>
      <c r="G54" s="81"/>
      <c r="H54" s="82"/>
      <c r="I54" s="80"/>
      <c r="J54" s="158"/>
      <c r="K54" s="159"/>
      <c r="L54" s="120"/>
      <c r="M54" s="120"/>
      <c r="N54" s="120"/>
      <c r="O54" s="160"/>
      <c r="P54" s="264">
        <f t="shared" si="4"/>
        <v>0</v>
      </c>
      <c r="Q54" s="265">
        <f t="shared" si="6"/>
        <v>0</v>
      </c>
      <c r="R54" s="266"/>
      <c r="S54" s="56"/>
    </row>
    <row r="55" spans="1:19" s="92" customFormat="1" ht="11.25" customHeight="1" thickBot="1">
      <c r="A55" s="54"/>
      <c r="B55" s="54"/>
      <c r="C55" s="54"/>
      <c r="D55" s="54"/>
      <c r="E55" s="54"/>
      <c r="F55" s="54"/>
      <c r="G55" s="54"/>
      <c r="H55" s="54"/>
      <c r="I55" s="54"/>
      <c r="J55" s="54"/>
      <c r="K55" s="55"/>
      <c r="L55" s="55"/>
      <c r="M55" s="55"/>
      <c r="N55" s="55"/>
      <c r="O55" s="55"/>
      <c r="P55" s="167"/>
      <c r="Q55" s="168"/>
      <c r="R55" s="56"/>
      <c r="S55" s="56"/>
    </row>
    <row r="56" spans="1:17" ht="30" customHeight="1" thickBot="1">
      <c r="A56" s="304" t="s">
        <v>60</v>
      </c>
      <c r="B56" s="304"/>
      <c r="C56" s="304"/>
      <c r="D56" s="304"/>
      <c r="E56" s="304"/>
      <c r="F56" s="304"/>
      <c r="G56" s="304"/>
      <c r="H56" s="304"/>
      <c r="I56" s="304"/>
      <c r="J56" s="304"/>
      <c r="K56" s="304"/>
      <c r="L56" s="304"/>
      <c r="M56" s="304"/>
      <c r="N56" s="304"/>
      <c r="O56" s="304"/>
      <c r="P56" s="304"/>
      <c r="Q56" s="304"/>
    </row>
    <row r="57" spans="1:17" ht="42.75" customHeight="1">
      <c r="A57" s="170" t="s">
        <v>1</v>
      </c>
      <c r="B57" s="171" t="s">
        <v>2</v>
      </c>
      <c r="C57" s="172" t="s">
        <v>3</v>
      </c>
      <c r="D57" s="173" t="s">
        <v>4</v>
      </c>
      <c r="E57" s="171" t="s">
        <v>69</v>
      </c>
      <c r="F57" s="171" t="s">
        <v>70</v>
      </c>
      <c r="G57" s="171" t="s">
        <v>71</v>
      </c>
      <c r="H57" s="174" t="s">
        <v>72</v>
      </c>
      <c r="I57" s="170" t="s">
        <v>73</v>
      </c>
      <c r="J57" s="172" t="s">
        <v>74</v>
      </c>
      <c r="K57" s="175" t="s">
        <v>75</v>
      </c>
      <c r="L57" s="175" t="s">
        <v>76</v>
      </c>
      <c r="M57" s="175" t="s">
        <v>77</v>
      </c>
      <c r="N57" s="175" t="s">
        <v>78</v>
      </c>
      <c r="O57" s="176" t="s">
        <v>79</v>
      </c>
      <c r="P57" s="210" t="s">
        <v>102</v>
      </c>
      <c r="Q57" s="12" t="s">
        <v>81</v>
      </c>
    </row>
    <row r="58" spans="1:17" ht="22.5" customHeight="1">
      <c r="A58" s="35" t="s">
        <v>61</v>
      </c>
      <c r="B58" s="36" t="s">
        <v>62</v>
      </c>
      <c r="C58" s="42">
        <v>8</v>
      </c>
      <c r="D58" s="178" t="s">
        <v>63</v>
      </c>
      <c r="E58" s="36" t="s">
        <v>105</v>
      </c>
      <c r="F58" s="36" t="s">
        <v>106</v>
      </c>
      <c r="G58" s="36"/>
      <c r="H58" s="37"/>
      <c r="I58" s="35" t="s">
        <v>61</v>
      </c>
      <c r="J58" s="42" t="s">
        <v>62</v>
      </c>
      <c r="K58" s="179">
        <v>20</v>
      </c>
      <c r="L58" s="180">
        <v>24</v>
      </c>
      <c r="M58" s="180">
        <v>60</v>
      </c>
      <c r="N58" s="180">
        <v>0</v>
      </c>
      <c r="O58" s="181">
        <v>20</v>
      </c>
      <c r="P58" s="151">
        <f>SUM(K58:O58)</f>
        <v>124</v>
      </c>
      <c r="Q58" s="182">
        <f>P58*100/300/100</f>
        <v>0.41333333333333333</v>
      </c>
    </row>
    <row r="59" spans="1:17" ht="22.5" customHeight="1">
      <c r="A59" s="35" t="s">
        <v>32</v>
      </c>
      <c r="B59" s="36" t="s">
        <v>64</v>
      </c>
      <c r="C59" s="42">
        <v>8</v>
      </c>
      <c r="D59" s="178" t="s">
        <v>65</v>
      </c>
      <c r="E59" s="36" t="s">
        <v>105</v>
      </c>
      <c r="F59" s="36" t="s">
        <v>106</v>
      </c>
      <c r="G59" s="36" t="s">
        <v>48</v>
      </c>
      <c r="H59" s="37" t="s">
        <v>49</v>
      </c>
      <c r="I59" s="35" t="s">
        <v>32</v>
      </c>
      <c r="J59" s="42" t="s">
        <v>64</v>
      </c>
      <c r="K59" s="179">
        <v>20</v>
      </c>
      <c r="L59" s="180">
        <v>4</v>
      </c>
      <c r="M59" s="180">
        <v>0</v>
      </c>
      <c r="N59" s="180">
        <v>24</v>
      </c>
      <c r="O59" s="181">
        <v>0</v>
      </c>
      <c r="P59" s="156">
        <f>SUM(K59:O59)</f>
        <v>48</v>
      </c>
      <c r="Q59" s="183">
        <f>P59*100/300/100</f>
        <v>0.16</v>
      </c>
    </row>
    <row r="60" spans="1:17" ht="21.75" customHeight="1">
      <c r="A60" s="35" t="s">
        <v>66</v>
      </c>
      <c r="B60" s="36" t="s">
        <v>67</v>
      </c>
      <c r="C60" s="42">
        <v>8</v>
      </c>
      <c r="D60" s="178" t="s">
        <v>65</v>
      </c>
      <c r="E60" s="36" t="s">
        <v>48</v>
      </c>
      <c r="F60" s="36" t="s">
        <v>49</v>
      </c>
      <c r="G60" s="36" t="s">
        <v>107</v>
      </c>
      <c r="H60" s="37" t="s">
        <v>108</v>
      </c>
      <c r="I60" s="35" t="s">
        <v>109</v>
      </c>
      <c r="J60" s="42" t="s">
        <v>67</v>
      </c>
      <c r="K60" s="179">
        <v>18</v>
      </c>
      <c r="L60" s="180">
        <v>4</v>
      </c>
      <c r="M60" s="180">
        <v>0</v>
      </c>
      <c r="N60" s="180">
        <v>0</v>
      </c>
      <c r="O60" s="181">
        <v>0</v>
      </c>
      <c r="P60" s="156">
        <f>SUM(K60:O60)</f>
        <v>22</v>
      </c>
      <c r="Q60" s="183">
        <f>P60*100/300/100</f>
        <v>0.07333333333333333</v>
      </c>
    </row>
  </sheetData>
  <sheetProtection password="CE88" sheet="1" objects="1" scenarios="1"/>
  <mergeCells count="4">
    <mergeCell ref="A56:Q56"/>
    <mergeCell ref="A1:R1"/>
    <mergeCell ref="A16:R16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 r:id="rId1"/>
  <ignoredErrors>
    <ignoredError sqref="P4:P6 P18:P2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F67" sqref="F67"/>
    </sheetView>
  </sheetViews>
  <sheetFormatPr defaultColWidth="9.140625" defaultRowHeight="12.75"/>
  <cols>
    <col min="1" max="1" width="7.7109375" style="89" customWidth="1"/>
    <col min="2" max="2" width="9.7109375" style="89" customWidth="1"/>
    <col min="3" max="3" width="4.140625" style="89" customWidth="1"/>
    <col min="4" max="4" width="12.421875" style="89" customWidth="1"/>
    <col min="5" max="5" width="8.28125" style="89" customWidth="1"/>
    <col min="6" max="6" width="8.421875" style="89" customWidth="1"/>
    <col min="7" max="7" width="8.57421875" style="89" customWidth="1"/>
    <col min="8" max="8" width="8.140625" style="89" customWidth="1"/>
    <col min="9" max="9" width="9.140625" style="89" customWidth="1"/>
    <col min="10" max="10" width="8.421875" style="89" customWidth="1"/>
    <col min="11" max="15" width="4.00390625" style="89" customWidth="1"/>
    <col min="16" max="16" width="10.28125" style="90" customWidth="1"/>
    <col min="17" max="17" width="9.57421875" style="90" customWidth="1"/>
    <col min="18" max="18" width="10.00390625" style="90" customWidth="1"/>
    <col min="19" max="19" width="10.8515625" style="90" customWidth="1"/>
    <col min="20" max="16384" width="9.140625" style="89" customWidth="1"/>
  </cols>
  <sheetData>
    <row r="1" spans="1:21" ht="38.25" customHeight="1">
      <c r="A1" s="303" t="s">
        <v>119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91"/>
      <c r="T1" s="91"/>
      <c r="U1" s="92"/>
    </row>
    <row r="2" spans="1:19" ht="51" customHeight="1">
      <c r="A2" s="2" t="s">
        <v>1</v>
      </c>
      <c r="B2" s="3" t="s">
        <v>2</v>
      </c>
      <c r="C2" s="93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3" t="s">
        <v>72</v>
      </c>
      <c r="I2" s="2" t="s">
        <v>73</v>
      </c>
      <c r="J2" s="4" t="s">
        <v>74</v>
      </c>
      <c r="K2" s="94" t="s">
        <v>75</v>
      </c>
      <c r="L2" s="94" t="s">
        <v>76</v>
      </c>
      <c r="M2" s="94" t="s">
        <v>77</v>
      </c>
      <c r="N2" s="94" t="s">
        <v>78</v>
      </c>
      <c r="O2" s="95" t="s">
        <v>79</v>
      </c>
      <c r="P2" s="96" t="s">
        <v>80</v>
      </c>
      <c r="Q2" s="11" t="s">
        <v>81</v>
      </c>
      <c r="R2" s="96" t="s">
        <v>20</v>
      </c>
      <c r="S2" s="97"/>
    </row>
    <row r="3" spans="1:19" ht="25.5" customHeight="1">
      <c r="A3" s="68" t="s">
        <v>24</v>
      </c>
      <c r="B3" s="69" t="s">
        <v>25</v>
      </c>
      <c r="C3" s="70">
        <v>1</v>
      </c>
      <c r="D3" s="68" t="s">
        <v>26</v>
      </c>
      <c r="E3" s="69" t="s">
        <v>85</v>
      </c>
      <c r="F3" s="69" t="s">
        <v>86</v>
      </c>
      <c r="G3" s="69" t="s">
        <v>40</v>
      </c>
      <c r="H3" s="70" t="s">
        <v>87</v>
      </c>
      <c r="I3" s="68" t="s">
        <v>24</v>
      </c>
      <c r="J3" s="190" t="s">
        <v>25</v>
      </c>
      <c r="K3" s="98">
        <v>20</v>
      </c>
      <c r="L3" s="99">
        <v>40</v>
      </c>
      <c r="M3" s="99">
        <v>60</v>
      </c>
      <c r="N3" s="99">
        <v>0</v>
      </c>
      <c r="O3" s="100">
        <v>0</v>
      </c>
      <c r="P3" s="101">
        <f>SUM(K3:O3)</f>
        <v>120</v>
      </c>
      <c r="Q3" s="102">
        <f aca="true" t="shared" si="0" ref="Q3:Q14">P3*100/200/100</f>
        <v>0.6</v>
      </c>
      <c r="R3" s="103">
        <v>1</v>
      </c>
      <c r="S3" s="104"/>
    </row>
    <row r="4" spans="1:19" ht="25.5" customHeight="1">
      <c r="A4" s="24" t="s">
        <v>29</v>
      </c>
      <c r="B4" s="25" t="s">
        <v>30</v>
      </c>
      <c r="C4" s="26">
        <v>1</v>
      </c>
      <c r="D4" s="24" t="s">
        <v>31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29</v>
      </c>
      <c r="J4" s="105" t="s">
        <v>30</v>
      </c>
      <c r="K4" s="106">
        <v>20</v>
      </c>
      <c r="L4" s="107">
        <v>40</v>
      </c>
      <c r="M4" s="107">
        <v>60</v>
      </c>
      <c r="N4" s="107">
        <v>0</v>
      </c>
      <c r="O4" s="108">
        <v>0</v>
      </c>
      <c r="P4" s="109">
        <f>SUM(K4:O4)</f>
        <v>120</v>
      </c>
      <c r="Q4" s="110">
        <f t="shared" si="0"/>
        <v>0.6</v>
      </c>
      <c r="R4" s="111">
        <v>1</v>
      </c>
      <c r="S4" s="104"/>
    </row>
    <row r="5" spans="1:19" ht="25.5" customHeight="1">
      <c r="A5" s="35" t="s">
        <v>32</v>
      </c>
      <c r="B5" s="36" t="s">
        <v>33</v>
      </c>
      <c r="C5" s="37">
        <v>1</v>
      </c>
      <c r="D5" s="35" t="s">
        <v>31</v>
      </c>
      <c r="E5" s="36" t="s">
        <v>85</v>
      </c>
      <c r="F5" s="36" t="s">
        <v>86</v>
      </c>
      <c r="G5" s="36"/>
      <c r="H5" s="37"/>
      <c r="I5" s="35" t="s">
        <v>32</v>
      </c>
      <c r="J5" s="42" t="s">
        <v>33</v>
      </c>
      <c r="K5" s="106">
        <v>20</v>
      </c>
      <c r="L5" s="107">
        <v>16</v>
      </c>
      <c r="M5" s="107">
        <v>60</v>
      </c>
      <c r="N5" s="107">
        <v>8</v>
      </c>
      <c r="O5" s="108">
        <v>0</v>
      </c>
      <c r="P5" s="109">
        <f>SUM(K5:N5)</f>
        <v>104</v>
      </c>
      <c r="Q5" s="110">
        <f t="shared" si="0"/>
        <v>0.52</v>
      </c>
      <c r="R5" s="111">
        <v>3</v>
      </c>
      <c r="S5" s="104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5" t="s">
        <v>28</v>
      </c>
      <c r="K6" s="106">
        <v>20</v>
      </c>
      <c r="L6" s="107">
        <v>40</v>
      </c>
      <c r="M6" s="107">
        <v>0</v>
      </c>
      <c r="N6" s="107">
        <v>40</v>
      </c>
      <c r="O6" s="108">
        <v>0</v>
      </c>
      <c r="P6" s="109">
        <f>SUM(K6:O6)</f>
        <v>100</v>
      </c>
      <c r="Q6" s="110">
        <f t="shared" si="0"/>
        <v>0.5</v>
      </c>
      <c r="R6" s="111">
        <v>4</v>
      </c>
      <c r="S6" s="104"/>
    </row>
    <row r="7" spans="1:19" ht="25.5" customHeight="1">
      <c r="A7" s="35" t="s">
        <v>21</v>
      </c>
      <c r="B7" s="36" t="s">
        <v>22</v>
      </c>
      <c r="C7" s="37">
        <v>1</v>
      </c>
      <c r="D7" s="35" t="s">
        <v>23</v>
      </c>
      <c r="E7" s="36" t="s">
        <v>56</v>
      </c>
      <c r="F7" s="36" t="s">
        <v>82</v>
      </c>
      <c r="G7" s="36" t="s">
        <v>83</v>
      </c>
      <c r="H7" s="37" t="s">
        <v>84</v>
      </c>
      <c r="I7" s="35" t="s">
        <v>21</v>
      </c>
      <c r="J7" s="42" t="s">
        <v>22</v>
      </c>
      <c r="K7" s="106">
        <v>4</v>
      </c>
      <c r="L7" s="107">
        <v>24</v>
      </c>
      <c r="M7" s="107">
        <v>30</v>
      </c>
      <c r="N7" s="107">
        <v>0</v>
      </c>
      <c r="O7" s="108">
        <v>20</v>
      </c>
      <c r="P7" s="109">
        <f aca="true" t="shared" si="1" ref="P7:P14">SUM(K7:N7)</f>
        <v>58</v>
      </c>
      <c r="Q7" s="110">
        <f t="shared" si="0"/>
        <v>0.29</v>
      </c>
      <c r="R7" s="111">
        <v>5</v>
      </c>
      <c r="S7" s="104"/>
    </row>
    <row r="8" spans="1:19" ht="25.5" customHeight="1" hidden="1">
      <c r="A8" s="24" t="s">
        <v>37</v>
      </c>
      <c r="B8" s="25" t="s">
        <v>38</v>
      </c>
      <c r="C8" s="26">
        <v>1</v>
      </c>
      <c r="D8" s="24" t="s">
        <v>39</v>
      </c>
      <c r="E8" s="25" t="s">
        <v>88</v>
      </c>
      <c r="F8" s="25" t="s">
        <v>89</v>
      </c>
      <c r="G8" s="25"/>
      <c r="H8" s="26"/>
      <c r="I8" s="24" t="s">
        <v>37</v>
      </c>
      <c r="J8" s="105" t="s">
        <v>38</v>
      </c>
      <c r="K8" s="106"/>
      <c r="L8" s="107"/>
      <c r="M8" s="107"/>
      <c r="N8" s="107"/>
      <c r="O8" s="108"/>
      <c r="P8" s="109">
        <f t="shared" si="1"/>
        <v>0</v>
      </c>
      <c r="Q8" s="110">
        <f t="shared" si="0"/>
        <v>0</v>
      </c>
      <c r="R8" s="111"/>
      <c r="S8" s="104"/>
    </row>
    <row r="9" spans="1:19" ht="25.5" customHeight="1" hidden="1">
      <c r="A9" s="24" t="s">
        <v>40</v>
      </c>
      <c r="B9" s="25" t="s">
        <v>41</v>
      </c>
      <c r="C9" s="26">
        <v>1</v>
      </c>
      <c r="D9" s="24" t="s">
        <v>42</v>
      </c>
      <c r="E9" s="25" t="s">
        <v>90</v>
      </c>
      <c r="F9" s="25" t="s">
        <v>91</v>
      </c>
      <c r="G9" s="25"/>
      <c r="H9" s="26"/>
      <c r="I9" s="24" t="s">
        <v>90</v>
      </c>
      <c r="J9" s="105" t="s">
        <v>91</v>
      </c>
      <c r="K9" s="106"/>
      <c r="L9" s="107"/>
      <c r="M9" s="107"/>
      <c r="N9" s="107"/>
      <c r="O9" s="108"/>
      <c r="P9" s="109">
        <f t="shared" si="1"/>
        <v>0</v>
      </c>
      <c r="Q9" s="110">
        <f t="shared" si="0"/>
        <v>0</v>
      </c>
      <c r="R9" s="111"/>
      <c r="S9" s="104"/>
    </row>
    <row r="10" spans="1:19" ht="25.5" customHeight="1" hidden="1">
      <c r="A10" s="24" t="s">
        <v>34</v>
      </c>
      <c r="B10" s="25" t="s">
        <v>35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34</v>
      </c>
      <c r="J10" s="105" t="s">
        <v>35</v>
      </c>
      <c r="K10" s="106"/>
      <c r="L10" s="107"/>
      <c r="M10" s="107"/>
      <c r="N10" s="107"/>
      <c r="O10" s="108"/>
      <c r="P10" s="109">
        <f t="shared" si="1"/>
        <v>0</v>
      </c>
      <c r="Q10" s="110">
        <f t="shared" si="0"/>
        <v>0</v>
      </c>
      <c r="R10" s="111"/>
      <c r="S10" s="104"/>
    </row>
    <row r="11" spans="1:19" ht="25.5" customHeight="1" hidden="1">
      <c r="A11" s="24" t="s">
        <v>43</v>
      </c>
      <c r="B11" s="25" t="s">
        <v>44</v>
      </c>
      <c r="C11" s="26">
        <v>1</v>
      </c>
      <c r="D11" s="24" t="s">
        <v>36</v>
      </c>
      <c r="E11" s="25" t="s">
        <v>88</v>
      </c>
      <c r="F11" s="25" t="s">
        <v>89</v>
      </c>
      <c r="G11" s="25"/>
      <c r="H11" s="26"/>
      <c r="I11" s="24" t="s">
        <v>43</v>
      </c>
      <c r="J11" s="105" t="s">
        <v>44</v>
      </c>
      <c r="K11" s="106"/>
      <c r="L11" s="107"/>
      <c r="M11" s="107"/>
      <c r="N11" s="107"/>
      <c r="O11" s="108"/>
      <c r="P11" s="109">
        <f t="shared" si="1"/>
        <v>0</v>
      </c>
      <c r="Q11" s="110">
        <f t="shared" si="0"/>
        <v>0</v>
      </c>
      <c r="R11" s="111"/>
      <c r="S11" s="104"/>
    </row>
    <row r="12" spans="1:19" ht="25.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06"/>
      <c r="L12" s="107"/>
      <c r="M12" s="107"/>
      <c r="N12" s="107"/>
      <c r="O12" s="108"/>
      <c r="P12" s="109">
        <f t="shared" si="1"/>
        <v>0</v>
      </c>
      <c r="Q12" s="110">
        <f t="shared" si="0"/>
        <v>0</v>
      </c>
      <c r="R12" s="111"/>
      <c r="S12" s="104"/>
    </row>
    <row r="13" spans="1:19" ht="25.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06"/>
      <c r="L13" s="107"/>
      <c r="M13" s="107"/>
      <c r="N13" s="107"/>
      <c r="O13" s="108"/>
      <c r="P13" s="109">
        <f t="shared" si="1"/>
        <v>0</v>
      </c>
      <c r="Q13" s="110">
        <f t="shared" si="0"/>
        <v>0</v>
      </c>
      <c r="R13" s="111"/>
      <c r="S13" s="104"/>
    </row>
    <row r="14" spans="1:19" ht="25.5" customHeight="1" hidden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19"/>
      <c r="L14" s="120"/>
      <c r="M14" s="120"/>
      <c r="N14" s="120"/>
      <c r="O14" s="121"/>
      <c r="P14" s="122">
        <f t="shared" si="1"/>
        <v>0</v>
      </c>
      <c r="Q14" s="123">
        <f t="shared" si="0"/>
        <v>0</v>
      </c>
      <c r="R14" s="124"/>
      <c r="S14" s="104"/>
    </row>
    <row r="15" spans="1:19" s="125" customFormat="1" ht="12.7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2" customFormat="1" ht="39.75" customHeight="1" thickBot="1">
      <c r="A16" s="303" t="s">
        <v>120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26"/>
      <c r="T16" s="126"/>
    </row>
    <row r="17" spans="1:19" ht="51" customHeight="1">
      <c r="A17" s="2" t="s">
        <v>1</v>
      </c>
      <c r="B17" s="3" t="s">
        <v>2</v>
      </c>
      <c r="C17" s="4" t="s">
        <v>3</v>
      </c>
      <c r="D17" s="127" t="s">
        <v>4</v>
      </c>
      <c r="E17" s="3" t="s">
        <v>69</v>
      </c>
      <c r="F17" s="3" t="s">
        <v>70</v>
      </c>
      <c r="G17" s="3" t="s">
        <v>71</v>
      </c>
      <c r="H17" s="93" t="s">
        <v>72</v>
      </c>
      <c r="I17" s="2" t="s">
        <v>73</v>
      </c>
      <c r="J17" s="4" t="s">
        <v>74</v>
      </c>
      <c r="K17" s="95" t="s">
        <v>75</v>
      </c>
      <c r="L17" s="94" t="s">
        <v>76</v>
      </c>
      <c r="M17" s="94" t="s">
        <v>77</v>
      </c>
      <c r="N17" s="94" t="s">
        <v>78</v>
      </c>
      <c r="O17" s="94" t="s">
        <v>79</v>
      </c>
      <c r="P17" s="96" t="s">
        <v>80</v>
      </c>
      <c r="Q17" s="11" t="s">
        <v>81</v>
      </c>
      <c r="R17" s="12" t="s">
        <v>20</v>
      </c>
      <c r="S17" s="97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190" t="s">
        <v>47</v>
      </c>
      <c r="K18" s="128">
        <v>20</v>
      </c>
      <c r="L18" s="99">
        <v>24</v>
      </c>
      <c r="M18" s="99">
        <v>60</v>
      </c>
      <c r="N18" s="99">
        <v>48</v>
      </c>
      <c r="O18" s="129">
        <v>100</v>
      </c>
      <c r="P18" s="130">
        <f aca="true" t="shared" si="2" ref="P18:P26">SUM(L18:O18)</f>
        <v>232</v>
      </c>
      <c r="Q18" s="131">
        <f aca="true" t="shared" si="3" ref="Q18:Q26">P18*100/280/100</f>
        <v>0.8285714285714286</v>
      </c>
      <c r="R18" s="23">
        <v>1</v>
      </c>
      <c r="S18" s="104"/>
    </row>
    <row r="19" spans="1:19" ht="25.5" customHeight="1">
      <c r="A19" s="35" t="s">
        <v>50</v>
      </c>
      <c r="B19" s="36" t="s">
        <v>51</v>
      </c>
      <c r="C19" s="37">
        <v>2</v>
      </c>
      <c r="D19" s="35" t="s">
        <v>26</v>
      </c>
      <c r="E19" s="36" t="s">
        <v>85</v>
      </c>
      <c r="F19" s="36" t="s">
        <v>86</v>
      </c>
      <c r="G19" s="36"/>
      <c r="H19" s="37"/>
      <c r="I19" s="35" t="s">
        <v>50</v>
      </c>
      <c r="J19" s="42" t="s">
        <v>51</v>
      </c>
      <c r="K19" s="132">
        <v>20</v>
      </c>
      <c r="L19" s="107">
        <v>8</v>
      </c>
      <c r="M19" s="107">
        <v>60</v>
      </c>
      <c r="N19" s="107">
        <v>80</v>
      </c>
      <c r="O19" s="133">
        <v>10</v>
      </c>
      <c r="P19" s="134">
        <f t="shared" si="2"/>
        <v>158</v>
      </c>
      <c r="Q19" s="135">
        <f t="shared" si="3"/>
        <v>0.5642857142857143</v>
      </c>
      <c r="R19" s="34">
        <v>2</v>
      </c>
      <c r="S19" s="104"/>
    </row>
    <row r="20" spans="1:19" ht="25.5" customHeight="1">
      <c r="A20" s="35" t="s">
        <v>48</v>
      </c>
      <c r="B20" s="36" t="s">
        <v>49</v>
      </c>
      <c r="C20" s="37">
        <v>2</v>
      </c>
      <c r="D20" s="35" t="s">
        <v>31</v>
      </c>
      <c r="E20" s="36" t="s">
        <v>85</v>
      </c>
      <c r="F20" s="36" t="s">
        <v>93</v>
      </c>
      <c r="G20" s="36"/>
      <c r="H20" s="37"/>
      <c r="I20" s="35" t="s">
        <v>48</v>
      </c>
      <c r="J20" s="42" t="s">
        <v>49</v>
      </c>
      <c r="K20" s="132">
        <v>20</v>
      </c>
      <c r="L20" s="107">
        <v>40</v>
      </c>
      <c r="M20" s="107">
        <v>60</v>
      </c>
      <c r="N20" s="107">
        <v>48</v>
      </c>
      <c r="O20" s="133">
        <v>0</v>
      </c>
      <c r="P20" s="134">
        <f t="shared" si="2"/>
        <v>148</v>
      </c>
      <c r="Q20" s="135">
        <f t="shared" si="3"/>
        <v>0.5285714285714286</v>
      </c>
      <c r="R20" s="34">
        <v>3</v>
      </c>
      <c r="S20" s="104"/>
    </row>
    <row r="21" spans="1:19" ht="25.5" customHeight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2">
        <v>20</v>
      </c>
      <c r="L21" s="107">
        <v>40</v>
      </c>
      <c r="M21" s="107">
        <v>60</v>
      </c>
      <c r="N21" s="107">
        <v>0</v>
      </c>
      <c r="O21" s="133">
        <v>0</v>
      </c>
      <c r="P21" s="134">
        <f t="shared" si="2"/>
        <v>100</v>
      </c>
      <c r="Q21" s="135">
        <f t="shared" si="3"/>
        <v>0.35714285714285715</v>
      </c>
      <c r="R21" s="34">
        <v>4</v>
      </c>
      <c r="S21" s="104"/>
    </row>
    <row r="22" spans="1:19" ht="25.5" customHeight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2">
        <v>20</v>
      </c>
      <c r="L22" s="107">
        <v>40</v>
      </c>
      <c r="M22" s="107">
        <v>60</v>
      </c>
      <c r="N22" s="107">
        <v>0</v>
      </c>
      <c r="O22" s="133">
        <v>0</v>
      </c>
      <c r="P22" s="134">
        <f t="shared" si="2"/>
        <v>100</v>
      </c>
      <c r="Q22" s="135">
        <f t="shared" si="3"/>
        <v>0.35714285714285715</v>
      </c>
      <c r="R22" s="34">
        <v>4</v>
      </c>
      <c r="S22" s="104"/>
    </row>
    <row r="23" spans="1:19" ht="25.5" customHeight="1" hidden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2"/>
      <c r="L23" s="107"/>
      <c r="M23" s="107"/>
      <c r="N23" s="107"/>
      <c r="O23" s="133"/>
      <c r="P23" s="134">
        <f t="shared" si="2"/>
        <v>0</v>
      </c>
      <c r="Q23" s="135">
        <f t="shared" si="3"/>
        <v>0</v>
      </c>
      <c r="R23" s="34"/>
      <c r="S23" s="104"/>
    </row>
    <row r="24" spans="1:19" ht="25.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2"/>
      <c r="L24" s="107"/>
      <c r="M24" s="107"/>
      <c r="N24" s="107"/>
      <c r="O24" s="133"/>
      <c r="P24" s="134">
        <f t="shared" si="2"/>
        <v>0</v>
      </c>
      <c r="Q24" s="135">
        <f t="shared" si="3"/>
        <v>0</v>
      </c>
      <c r="R24" s="34"/>
      <c r="S24" s="104"/>
    </row>
    <row r="25" spans="1:19" ht="25.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5"/>
      <c r="K25" s="132"/>
      <c r="L25" s="107"/>
      <c r="M25" s="107"/>
      <c r="N25" s="107"/>
      <c r="O25" s="133"/>
      <c r="P25" s="134">
        <f t="shared" si="2"/>
        <v>0</v>
      </c>
      <c r="Q25" s="135">
        <f t="shared" si="3"/>
        <v>0</v>
      </c>
      <c r="R25" s="34"/>
      <c r="S25" s="104"/>
    </row>
    <row r="26" spans="1:19" ht="25.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2"/>
      <c r="L26" s="107"/>
      <c r="M26" s="107"/>
      <c r="N26" s="107"/>
      <c r="O26" s="133"/>
      <c r="P26" s="134">
        <f t="shared" si="2"/>
        <v>0</v>
      </c>
      <c r="Q26" s="135">
        <f t="shared" si="3"/>
        <v>0</v>
      </c>
      <c r="R26" s="41"/>
      <c r="S26" s="104"/>
    </row>
    <row r="27" spans="1:19" ht="25.5" customHeight="1" hidden="1">
      <c r="A27" s="136" t="s">
        <v>98</v>
      </c>
      <c r="B27" s="137" t="s">
        <v>99</v>
      </c>
      <c r="C27" s="138">
        <v>2</v>
      </c>
      <c r="D27" s="139" t="s">
        <v>100</v>
      </c>
      <c r="E27" s="137" t="s">
        <v>96</v>
      </c>
      <c r="F27" s="137" t="s">
        <v>97</v>
      </c>
      <c r="G27" s="137" t="s">
        <v>94</v>
      </c>
      <c r="H27" s="140" t="s">
        <v>95</v>
      </c>
      <c r="I27" s="136" t="s">
        <v>98</v>
      </c>
      <c r="J27" s="138" t="s">
        <v>99</v>
      </c>
      <c r="K27" s="141"/>
      <c r="L27" s="142"/>
      <c r="M27" s="142"/>
      <c r="N27" s="142"/>
      <c r="O27" s="143"/>
      <c r="P27" s="305"/>
      <c r="Q27" s="305"/>
      <c r="R27" s="305"/>
      <c r="S27" s="104"/>
    </row>
    <row r="28" spans="1:19" s="92" customFormat="1" ht="15.7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2" customFormat="1" ht="47.25" customHeight="1" thickBot="1">
      <c r="A29" s="303" t="s">
        <v>121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126"/>
      <c r="T29" s="126"/>
      <c r="U29" s="125"/>
      <c r="V29" s="125"/>
    </row>
    <row r="30" spans="1:19" s="92" customFormat="1" ht="60.75" customHeight="1">
      <c r="A30" s="57" t="s">
        <v>1</v>
      </c>
      <c r="B30" s="58" t="s">
        <v>2</v>
      </c>
      <c r="C30" s="59" t="s">
        <v>3</v>
      </c>
      <c r="D30" s="60" t="s">
        <v>4</v>
      </c>
      <c r="E30" s="58" t="s">
        <v>69</v>
      </c>
      <c r="F30" s="58" t="s">
        <v>70</v>
      </c>
      <c r="G30" s="58" t="s">
        <v>71</v>
      </c>
      <c r="H30" s="144" t="s">
        <v>72</v>
      </c>
      <c r="I30" s="57" t="s">
        <v>73</v>
      </c>
      <c r="J30" s="59" t="s">
        <v>74</v>
      </c>
      <c r="K30" s="145" t="s">
        <v>75</v>
      </c>
      <c r="L30" s="145" t="s">
        <v>76</v>
      </c>
      <c r="M30" s="145" t="s">
        <v>77</v>
      </c>
      <c r="N30" s="145" t="s">
        <v>78</v>
      </c>
      <c r="O30" s="146" t="s">
        <v>79</v>
      </c>
      <c r="P30" s="147" t="s">
        <v>102</v>
      </c>
      <c r="Q30" s="67" t="s">
        <v>81</v>
      </c>
      <c r="R30" s="96" t="s">
        <v>103</v>
      </c>
      <c r="S30" s="148"/>
    </row>
    <row r="31" spans="1:19" s="92" customFormat="1" ht="25.5" customHeight="1">
      <c r="A31" s="68" t="s">
        <v>46</v>
      </c>
      <c r="B31" s="69" t="s">
        <v>47</v>
      </c>
      <c r="C31" s="70">
        <v>2</v>
      </c>
      <c r="D31" s="68" t="s">
        <v>26</v>
      </c>
      <c r="E31" s="69" t="s">
        <v>85</v>
      </c>
      <c r="F31" s="69" t="s">
        <v>93</v>
      </c>
      <c r="G31" s="69"/>
      <c r="H31" s="69"/>
      <c r="I31" s="69" t="s">
        <v>46</v>
      </c>
      <c r="J31" s="70" t="s">
        <v>47</v>
      </c>
      <c r="K31" s="98">
        <v>20</v>
      </c>
      <c r="L31" s="99">
        <v>24</v>
      </c>
      <c r="M31" s="99">
        <v>60</v>
      </c>
      <c r="N31" s="99">
        <v>48</v>
      </c>
      <c r="O31" s="150">
        <v>100</v>
      </c>
      <c r="P31" s="151">
        <f aca="true" t="shared" si="4" ref="P31:P48">SUM(K31:O31)</f>
        <v>252</v>
      </c>
      <c r="Q31" s="272">
        <f aca="true" t="shared" si="5" ref="Q31:Q48">P31*100/300/100</f>
        <v>0.84</v>
      </c>
      <c r="R31" s="103">
        <v>1</v>
      </c>
      <c r="S31" s="153"/>
    </row>
    <row r="32" spans="1:19" s="92" customFormat="1" ht="25.5" customHeight="1">
      <c r="A32" s="35" t="s">
        <v>50</v>
      </c>
      <c r="B32" s="36" t="s">
        <v>51</v>
      </c>
      <c r="C32" s="37">
        <v>2</v>
      </c>
      <c r="D32" s="35" t="s">
        <v>26</v>
      </c>
      <c r="E32" s="36" t="s">
        <v>85</v>
      </c>
      <c r="F32" s="36" t="s">
        <v>86</v>
      </c>
      <c r="G32" s="36"/>
      <c r="H32" s="36"/>
      <c r="I32" s="36" t="s">
        <v>50</v>
      </c>
      <c r="J32" s="37" t="s">
        <v>51</v>
      </c>
      <c r="K32" s="106">
        <v>20</v>
      </c>
      <c r="L32" s="107">
        <v>8</v>
      </c>
      <c r="M32" s="107">
        <v>60</v>
      </c>
      <c r="N32" s="107">
        <v>80</v>
      </c>
      <c r="O32" s="155">
        <v>10</v>
      </c>
      <c r="P32" s="156">
        <f t="shared" si="4"/>
        <v>178</v>
      </c>
      <c r="Q32" s="273">
        <f t="shared" si="5"/>
        <v>0.5933333333333334</v>
      </c>
      <c r="R32" s="111">
        <v>2</v>
      </c>
      <c r="S32" s="153"/>
    </row>
    <row r="33" spans="1:19" s="92" customFormat="1" ht="25.5" customHeight="1">
      <c r="A33" s="35" t="s">
        <v>48</v>
      </c>
      <c r="B33" s="36" t="s">
        <v>49</v>
      </c>
      <c r="C33" s="37">
        <v>2</v>
      </c>
      <c r="D33" s="35" t="s">
        <v>31</v>
      </c>
      <c r="E33" s="36" t="s">
        <v>85</v>
      </c>
      <c r="F33" s="36" t="s">
        <v>93</v>
      </c>
      <c r="G33" s="36"/>
      <c r="H33" s="36"/>
      <c r="I33" s="36" t="s">
        <v>48</v>
      </c>
      <c r="J33" s="37" t="s">
        <v>49</v>
      </c>
      <c r="K33" s="106">
        <v>20</v>
      </c>
      <c r="L33" s="107">
        <v>40</v>
      </c>
      <c r="M33" s="107">
        <v>60</v>
      </c>
      <c r="N33" s="107">
        <v>48</v>
      </c>
      <c r="O33" s="155">
        <v>0</v>
      </c>
      <c r="P33" s="156">
        <f t="shared" si="4"/>
        <v>168</v>
      </c>
      <c r="Q33" s="273">
        <f t="shared" si="5"/>
        <v>0.56</v>
      </c>
      <c r="R33" s="111">
        <v>3</v>
      </c>
      <c r="S33" s="153"/>
    </row>
    <row r="34" spans="1:19" s="92" customFormat="1" ht="25.5" customHeight="1">
      <c r="A34" s="24" t="s">
        <v>52</v>
      </c>
      <c r="B34" s="25" t="s">
        <v>53</v>
      </c>
      <c r="C34" s="26">
        <v>2</v>
      </c>
      <c r="D34" s="24" t="s">
        <v>39</v>
      </c>
      <c r="E34" s="25" t="s">
        <v>94</v>
      </c>
      <c r="F34" s="25" t="s">
        <v>95</v>
      </c>
      <c r="G34" s="25"/>
      <c r="H34" s="25"/>
      <c r="I34" s="25" t="s">
        <v>52</v>
      </c>
      <c r="J34" s="26" t="s">
        <v>53</v>
      </c>
      <c r="K34" s="106">
        <v>20</v>
      </c>
      <c r="L34" s="107">
        <v>40</v>
      </c>
      <c r="M34" s="107">
        <v>60</v>
      </c>
      <c r="N34" s="107">
        <v>0</v>
      </c>
      <c r="O34" s="155">
        <v>0</v>
      </c>
      <c r="P34" s="156">
        <f t="shared" si="4"/>
        <v>120</v>
      </c>
      <c r="Q34" s="273">
        <f t="shared" si="5"/>
        <v>0.4</v>
      </c>
      <c r="R34" s="111">
        <v>4</v>
      </c>
      <c r="S34" s="153"/>
    </row>
    <row r="35" spans="1:19" s="92" customFormat="1" ht="25.5" customHeight="1">
      <c r="A35" s="24" t="s">
        <v>24</v>
      </c>
      <c r="B35" s="25" t="s">
        <v>25</v>
      </c>
      <c r="C35" s="26">
        <v>1</v>
      </c>
      <c r="D35" s="24" t="s">
        <v>26</v>
      </c>
      <c r="E35" s="25" t="s">
        <v>85</v>
      </c>
      <c r="F35" s="25" t="s">
        <v>86</v>
      </c>
      <c r="G35" s="25" t="s">
        <v>40</v>
      </c>
      <c r="H35" s="25" t="s">
        <v>87</v>
      </c>
      <c r="I35" s="25" t="s">
        <v>24</v>
      </c>
      <c r="J35" s="26" t="s">
        <v>25</v>
      </c>
      <c r="K35" s="106">
        <v>20</v>
      </c>
      <c r="L35" s="107">
        <v>40</v>
      </c>
      <c r="M35" s="107">
        <v>60</v>
      </c>
      <c r="N35" s="107">
        <v>0</v>
      </c>
      <c r="O35" s="155">
        <v>0</v>
      </c>
      <c r="P35" s="156">
        <f t="shared" si="4"/>
        <v>120</v>
      </c>
      <c r="Q35" s="273">
        <f t="shared" si="5"/>
        <v>0.4</v>
      </c>
      <c r="R35" s="111">
        <v>4</v>
      </c>
      <c r="S35" s="153"/>
    </row>
    <row r="36" spans="1:19" s="92" customFormat="1" ht="25.5" customHeight="1">
      <c r="A36" s="24" t="s">
        <v>54</v>
      </c>
      <c r="B36" s="25" t="s">
        <v>55</v>
      </c>
      <c r="C36" s="26">
        <v>2</v>
      </c>
      <c r="D36" s="24" t="s">
        <v>39</v>
      </c>
      <c r="E36" s="25" t="s">
        <v>96</v>
      </c>
      <c r="F36" s="25" t="s">
        <v>97</v>
      </c>
      <c r="G36" s="25" t="s">
        <v>94</v>
      </c>
      <c r="H36" s="25" t="s">
        <v>95</v>
      </c>
      <c r="I36" s="25" t="s">
        <v>54</v>
      </c>
      <c r="J36" s="26" t="s">
        <v>55</v>
      </c>
      <c r="K36" s="106">
        <v>20</v>
      </c>
      <c r="L36" s="107">
        <v>40</v>
      </c>
      <c r="M36" s="107">
        <v>60</v>
      </c>
      <c r="N36" s="107">
        <v>0</v>
      </c>
      <c r="O36" s="155">
        <v>0</v>
      </c>
      <c r="P36" s="156">
        <f t="shared" si="4"/>
        <v>120</v>
      </c>
      <c r="Q36" s="273">
        <f t="shared" si="5"/>
        <v>0.4</v>
      </c>
      <c r="R36" s="111">
        <v>4</v>
      </c>
      <c r="S36" s="153"/>
    </row>
    <row r="37" spans="1:19" s="92" customFormat="1" ht="25.5" customHeight="1">
      <c r="A37" s="35" t="s">
        <v>29</v>
      </c>
      <c r="B37" s="36" t="s">
        <v>30</v>
      </c>
      <c r="C37" s="37">
        <v>1</v>
      </c>
      <c r="D37" s="35" t="s">
        <v>31</v>
      </c>
      <c r="E37" s="36" t="s">
        <v>85</v>
      </c>
      <c r="F37" s="36" t="s">
        <v>86</v>
      </c>
      <c r="G37" s="36" t="s">
        <v>40</v>
      </c>
      <c r="H37" s="36" t="s">
        <v>87</v>
      </c>
      <c r="I37" s="36" t="s">
        <v>29</v>
      </c>
      <c r="J37" s="37" t="s">
        <v>30</v>
      </c>
      <c r="K37" s="106">
        <v>20</v>
      </c>
      <c r="L37" s="107">
        <v>40</v>
      </c>
      <c r="M37" s="107">
        <v>60</v>
      </c>
      <c r="N37" s="107">
        <v>0</v>
      </c>
      <c r="O37" s="155">
        <v>0</v>
      </c>
      <c r="P37" s="156">
        <f t="shared" si="4"/>
        <v>120</v>
      </c>
      <c r="Q37" s="273">
        <f t="shared" si="5"/>
        <v>0.4</v>
      </c>
      <c r="R37" s="111">
        <v>4</v>
      </c>
      <c r="S37" s="153"/>
    </row>
    <row r="38" spans="1:19" s="92" customFormat="1" ht="25.5" customHeight="1">
      <c r="A38" s="35" t="s">
        <v>32</v>
      </c>
      <c r="B38" s="36" t="s">
        <v>33</v>
      </c>
      <c r="C38" s="37">
        <v>1</v>
      </c>
      <c r="D38" s="35" t="s">
        <v>31</v>
      </c>
      <c r="E38" s="36" t="s">
        <v>85</v>
      </c>
      <c r="F38" s="36" t="s">
        <v>86</v>
      </c>
      <c r="G38" s="36"/>
      <c r="H38" s="36"/>
      <c r="I38" s="36" t="s">
        <v>32</v>
      </c>
      <c r="J38" s="37" t="s">
        <v>33</v>
      </c>
      <c r="K38" s="106">
        <v>20</v>
      </c>
      <c r="L38" s="107">
        <v>16</v>
      </c>
      <c r="M38" s="107">
        <v>60</v>
      </c>
      <c r="N38" s="107">
        <v>8</v>
      </c>
      <c r="O38" s="155">
        <v>0</v>
      </c>
      <c r="P38" s="156">
        <f t="shared" si="4"/>
        <v>104</v>
      </c>
      <c r="Q38" s="273">
        <f t="shared" si="5"/>
        <v>0.3466666666666666</v>
      </c>
      <c r="R38" s="111">
        <v>8</v>
      </c>
      <c r="S38" s="153"/>
    </row>
    <row r="39" spans="1:19" s="92" customFormat="1" ht="25.5" customHeight="1">
      <c r="A39" s="24" t="s">
        <v>27</v>
      </c>
      <c r="B39" s="25" t="s">
        <v>28</v>
      </c>
      <c r="C39" s="26">
        <v>1</v>
      </c>
      <c r="D39" s="24" t="s">
        <v>26</v>
      </c>
      <c r="E39" s="25" t="s">
        <v>85</v>
      </c>
      <c r="F39" s="25" t="s">
        <v>86</v>
      </c>
      <c r="G39" s="25"/>
      <c r="H39" s="25"/>
      <c r="I39" s="25" t="s">
        <v>27</v>
      </c>
      <c r="J39" s="26" t="s">
        <v>28</v>
      </c>
      <c r="K39" s="106">
        <v>20</v>
      </c>
      <c r="L39" s="107">
        <v>40</v>
      </c>
      <c r="M39" s="107">
        <v>0</v>
      </c>
      <c r="N39" s="107">
        <v>40</v>
      </c>
      <c r="O39" s="155">
        <v>0</v>
      </c>
      <c r="P39" s="156">
        <f t="shared" si="4"/>
        <v>100</v>
      </c>
      <c r="Q39" s="273">
        <f t="shared" si="5"/>
        <v>0.33333333333333337</v>
      </c>
      <c r="R39" s="111">
        <v>9</v>
      </c>
      <c r="S39" s="153"/>
    </row>
    <row r="40" spans="1:19" s="92" customFormat="1" ht="25.5" customHeight="1">
      <c r="A40" s="24" t="s">
        <v>21</v>
      </c>
      <c r="B40" s="25" t="s">
        <v>22</v>
      </c>
      <c r="C40" s="26">
        <v>1</v>
      </c>
      <c r="D40" s="24" t="s">
        <v>23</v>
      </c>
      <c r="E40" s="25" t="s">
        <v>56</v>
      </c>
      <c r="F40" s="25" t="s">
        <v>82</v>
      </c>
      <c r="G40" s="25" t="s">
        <v>83</v>
      </c>
      <c r="H40" s="25" t="s">
        <v>84</v>
      </c>
      <c r="I40" s="25" t="s">
        <v>21</v>
      </c>
      <c r="J40" s="26" t="s">
        <v>22</v>
      </c>
      <c r="K40" s="106">
        <v>4</v>
      </c>
      <c r="L40" s="107">
        <v>24</v>
      </c>
      <c r="M40" s="107">
        <v>30</v>
      </c>
      <c r="N40" s="107">
        <v>0</v>
      </c>
      <c r="O40" s="155">
        <v>20</v>
      </c>
      <c r="P40" s="156">
        <f t="shared" si="4"/>
        <v>78</v>
      </c>
      <c r="Q40" s="273">
        <f t="shared" si="5"/>
        <v>0.26</v>
      </c>
      <c r="R40" s="111">
        <v>10</v>
      </c>
      <c r="S40" s="153"/>
    </row>
    <row r="41" spans="1:19" s="92" customFormat="1" ht="25.5" customHeight="1" hidden="1">
      <c r="A41" s="35" t="s">
        <v>37</v>
      </c>
      <c r="B41" s="36" t="s">
        <v>38</v>
      </c>
      <c r="C41" s="37">
        <v>1</v>
      </c>
      <c r="D41" s="35" t="s">
        <v>39</v>
      </c>
      <c r="E41" s="36" t="s">
        <v>88</v>
      </c>
      <c r="F41" s="36" t="s">
        <v>89</v>
      </c>
      <c r="G41" s="36"/>
      <c r="H41" s="36"/>
      <c r="I41" s="36" t="s">
        <v>37</v>
      </c>
      <c r="J41" s="37" t="s">
        <v>38</v>
      </c>
      <c r="K41" s="106"/>
      <c r="L41" s="107"/>
      <c r="M41" s="107"/>
      <c r="N41" s="107"/>
      <c r="O41" s="155"/>
      <c r="P41" s="156">
        <f t="shared" si="4"/>
        <v>0</v>
      </c>
      <c r="Q41" s="273">
        <f t="shared" si="5"/>
        <v>0</v>
      </c>
      <c r="R41" s="111"/>
      <c r="S41" s="153"/>
    </row>
    <row r="42" spans="1:19" s="92" customFormat="1" ht="25.5" customHeight="1" hidden="1">
      <c r="A42" s="24" t="s">
        <v>56</v>
      </c>
      <c r="B42" s="25" t="s">
        <v>57</v>
      </c>
      <c r="C42" s="26">
        <v>2</v>
      </c>
      <c r="D42" s="24" t="s">
        <v>26</v>
      </c>
      <c r="E42" s="25" t="s">
        <v>85</v>
      </c>
      <c r="F42" s="25" t="s">
        <v>86</v>
      </c>
      <c r="G42" s="25"/>
      <c r="H42" s="25"/>
      <c r="I42" s="25" t="s">
        <v>56</v>
      </c>
      <c r="J42" s="26" t="s">
        <v>57</v>
      </c>
      <c r="K42" s="106"/>
      <c r="L42" s="107"/>
      <c r="M42" s="107"/>
      <c r="N42" s="107"/>
      <c r="O42" s="155"/>
      <c r="P42" s="156">
        <f t="shared" si="4"/>
        <v>0</v>
      </c>
      <c r="Q42" s="273">
        <f t="shared" si="5"/>
        <v>0</v>
      </c>
      <c r="R42" s="111"/>
      <c r="S42" s="153"/>
    </row>
    <row r="43" spans="1:19" s="92" customFormat="1" ht="25.5" customHeight="1" hidden="1">
      <c r="A43" s="24" t="s">
        <v>40</v>
      </c>
      <c r="B43" s="25" t="s">
        <v>41</v>
      </c>
      <c r="C43" s="26">
        <v>1</v>
      </c>
      <c r="D43" s="24" t="s">
        <v>42</v>
      </c>
      <c r="E43" s="25" t="s">
        <v>90</v>
      </c>
      <c r="F43" s="25" t="s">
        <v>91</v>
      </c>
      <c r="G43" s="25"/>
      <c r="H43" s="25"/>
      <c r="I43" s="25" t="s">
        <v>90</v>
      </c>
      <c r="J43" s="26" t="s">
        <v>91</v>
      </c>
      <c r="K43" s="106"/>
      <c r="L43" s="107"/>
      <c r="M43" s="107"/>
      <c r="N43" s="107"/>
      <c r="O43" s="155"/>
      <c r="P43" s="156">
        <f t="shared" si="4"/>
        <v>0</v>
      </c>
      <c r="Q43" s="273">
        <f t="shared" si="5"/>
        <v>0</v>
      </c>
      <c r="R43" s="111"/>
      <c r="S43" s="153"/>
    </row>
    <row r="44" spans="1:19" s="92" customFormat="1" ht="25.5" customHeight="1" hidden="1">
      <c r="A44" s="35" t="s">
        <v>34</v>
      </c>
      <c r="B44" s="36" t="s">
        <v>35</v>
      </c>
      <c r="C44" s="37">
        <v>1</v>
      </c>
      <c r="D44" s="35" t="s">
        <v>36</v>
      </c>
      <c r="E44" s="36" t="s">
        <v>88</v>
      </c>
      <c r="F44" s="36" t="s">
        <v>89</v>
      </c>
      <c r="G44" s="36"/>
      <c r="H44" s="36"/>
      <c r="I44" s="36" t="s">
        <v>34</v>
      </c>
      <c r="J44" s="37" t="s">
        <v>35</v>
      </c>
      <c r="K44" s="106"/>
      <c r="L44" s="107"/>
      <c r="M44" s="107"/>
      <c r="N44" s="107"/>
      <c r="O44" s="155"/>
      <c r="P44" s="156">
        <f t="shared" si="4"/>
        <v>0</v>
      </c>
      <c r="Q44" s="273">
        <f t="shared" si="5"/>
        <v>0</v>
      </c>
      <c r="R44" s="111"/>
      <c r="S44" s="153"/>
    </row>
    <row r="45" spans="1:19" s="92" customFormat="1" ht="25.5" customHeight="1" hidden="1">
      <c r="A45" s="35" t="s">
        <v>43</v>
      </c>
      <c r="B45" s="36" t="s">
        <v>44</v>
      </c>
      <c r="C45" s="37">
        <v>1</v>
      </c>
      <c r="D45" s="35" t="s">
        <v>36</v>
      </c>
      <c r="E45" s="36" t="s">
        <v>88</v>
      </c>
      <c r="F45" s="36" t="s">
        <v>89</v>
      </c>
      <c r="G45" s="36"/>
      <c r="H45" s="36"/>
      <c r="I45" s="36" t="s">
        <v>43</v>
      </c>
      <c r="J45" s="37" t="s">
        <v>44</v>
      </c>
      <c r="K45" s="106"/>
      <c r="L45" s="107"/>
      <c r="M45" s="107"/>
      <c r="N45" s="107"/>
      <c r="O45" s="155"/>
      <c r="P45" s="156">
        <f t="shared" si="4"/>
        <v>0</v>
      </c>
      <c r="Q45" s="273">
        <f t="shared" si="5"/>
        <v>0</v>
      </c>
      <c r="R45" s="111"/>
      <c r="S45" s="153"/>
    </row>
    <row r="46" spans="1:19" s="92" customFormat="1" ht="25.5" customHeight="1" hidden="1">
      <c r="A46" s="35"/>
      <c r="B46" s="36"/>
      <c r="C46" s="37"/>
      <c r="D46" s="35"/>
      <c r="E46" s="36"/>
      <c r="F46" s="36"/>
      <c r="G46" s="36"/>
      <c r="H46" s="36"/>
      <c r="I46" s="36"/>
      <c r="J46" s="37"/>
      <c r="K46" s="106"/>
      <c r="L46" s="107"/>
      <c r="M46" s="107"/>
      <c r="N46" s="107"/>
      <c r="O46" s="155"/>
      <c r="P46" s="156">
        <f t="shared" si="4"/>
        <v>0</v>
      </c>
      <c r="Q46" s="273">
        <f t="shared" si="5"/>
        <v>0</v>
      </c>
      <c r="R46" s="111"/>
      <c r="S46" s="153"/>
    </row>
    <row r="47" spans="1:19" s="92" customFormat="1" ht="25.5" customHeight="1" hidden="1">
      <c r="A47" s="35"/>
      <c r="B47" s="36"/>
      <c r="C47" s="37"/>
      <c r="D47" s="35"/>
      <c r="E47" s="36"/>
      <c r="F47" s="36"/>
      <c r="G47" s="36"/>
      <c r="H47" s="36"/>
      <c r="I47" s="36"/>
      <c r="J47" s="37"/>
      <c r="K47" s="106"/>
      <c r="L47" s="107"/>
      <c r="M47" s="107"/>
      <c r="N47" s="107"/>
      <c r="O47" s="155"/>
      <c r="P47" s="156">
        <f t="shared" si="4"/>
        <v>0</v>
      </c>
      <c r="Q47" s="273">
        <f t="shared" si="5"/>
        <v>0</v>
      </c>
      <c r="R47" s="111"/>
      <c r="S47" s="153"/>
    </row>
    <row r="48" spans="1:19" s="92" customFormat="1" ht="25.5" customHeight="1" hidden="1" thickBot="1">
      <c r="A48" s="275"/>
      <c r="B48" s="276"/>
      <c r="C48" s="277"/>
      <c r="D48" s="275"/>
      <c r="E48" s="276"/>
      <c r="F48" s="276"/>
      <c r="G48" s="276"/>
      <c r="H48" s="276"/>
      <c r="I48" s="276"/>
      <c r="J48" s="277"/>
      <c r="K48" s="278"/>
      <c r="L48" s="279"/>
      <c r="M48" s="279"/>
      <c r="N48" s="279"/>
      <c r="O48" s="280"/>
      <c r="P48" s="281">
        <f t="shared" si="4"/>
        <v>0</v>
      </c>
      <c r="Q48" s="282">
        <f t="shared" si="5"/>
        <v>0</v>
      </c>
      <c r="R48" s="283"/>
      <c r="S48" s="56"/>
    </row>
    <row r="49" spans="1:19" s="92" customFormat="1" ht="11.25" customHeight="1" thickBo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67"/>
      <c r="Q49" s="274"/>
      <c r="R49" s="56"/>
      <c r="S49" s="56"/>
    </row>
    <row r="50" spans="1:17" ht="30" customHeight="1" thickBot="1">
      <c r="A50" s="304" t="s">
        <v>104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</row>
    <row r="51" spans="1:17" ht="42.75" customHeight="1" thickBot="1">
      <c r="A51" s="170" t="s">
        <v>1</v>
      </c>
      <c r="B51" s="171" t="s">
        <v>2</v>
      </c>
      <c r="C51" s="172" t="s">
        <v>3</v>
      </c>
      <c r="D51" s="173" t="s">
        <v>4</v>
      </c>
      <c r="E51" s="171" t="s">
        <v>69</v>
      </c>
      <c r="F51" s="171" t="s">
        <v>70</v>
      </c>
      <c r="G51" s="171" t="s">
        <v>71</v>
      </c>
      <c r="H51" s="174" t="s">
        <v>72</v>
      </c>
      <c r="I51" s="170" t="s">
        <v>73</v>
      </c>
      <c r="J51" s="172" t="s">
        <v>74</v>
      </c>
      <c r="K51" s="175" t="s">
        <v>75</v>
      </c>
      <c r="L51" s="175" t="s">
        <v>76</v>
      </c>
      <c r="M51" s="175" t="s">
        <v>77</v>
      </c>
      <c r="N51" s="175" t="s">
        <v>78</v>
      </c>
      <c r="O51" s="176" t="s">
        <v>79</v>
      </c>
      <c r="P51" s="210" t="s">
        <v>102</v>
      </c>
      <c r="Q51" s="12" t="s">
        <v>81</v>
      </c>
    </row>
    <row r="52" spans="1:17" ht="22.5" customHeight="1">
      <c r="A52" s="13" t="s">
        <v>61</v>
      </c>
      <c r="B52" s="14" t="s">
        <v>62</v>
      </c>
      <c r="C52" s="87">
        <v>8</v>
      </c>
      <c r="D52" s="284" t="s">
        <v>63</v>
      </c>
      <c r="E52" s="14" t="s">
        <v>105</v>
      </c>
      <c r="F52" s="14" t="s">
        <v>106</v>
      </c>
      <c r="G52" s="14"/>
      <c r="H52" s="15"/>
      <c r="I52" s="13" t="s">
        <v>61</v>
      </c>
      <c r="J52" s="87" t="s">
        <v>62</v>
      </c>
      <c r="K52" s="285">
        <v>20</v>
      </c>
      <c r="L52" s="286">
        <v>40</v>
      </c>
      <c r="M52" s="286">
        <v>60</v>
      </c>
      <c r="N52" s="286">
        <v>0</v>
      </c>
      <c r="O52" s="287">
        <v>0</v>
      </c>
      <c r="P52" s="151">
        <f>SUM(K52:O52)</f>
        <v>120</v>
      </c>
      <c r="Q52" s="182">
        <f>P52*100/300/100</f>
        <v>0.4</v>
      </c>
    </row>
    <row r="53" spans="1:17" ht="22.5" customHeight="1">
      <c r="A53" s="35" t="s">
        <v>32</v>
      </c>
      <c r="B53" s="36" t="s">
        <v>64</v>
      </c>
      <c r="C53" s="42">
        <v>8</v>
      </c>
      <c r="D53" s="178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79">
        <v>20</v>
      </c>
      <c r="L53" s="180">
        <v>8</v>
      </c>
      <c r="M53" s="180">
        <v>60</v>
      </c>
      <c r="N53" s="180">
        <v>24</v>
      </c>
      <c r="O53" s="181">
        <v>0</v>
      </c>
      <c r="P53" s="156">
        <f>SUM(K53:O53)</f>
        <v>112</v>
      </c>
      <c r="Q53" s="183">
        <f>P53*100/300/100</f>
        <v>0.37333333333333335</v>
      </c>
    </row>
    <row r="54" spans="1:17" ht="22.5" customHeight="1" hidden="1" thickBot="1">
      <c r="A54" s="288" t="s">
        <v>66</v>
      </c>
      <c r="B54" s="289" t="s">
        <v>67</v>
      </c>
      <c r="C54" s="290">
        <v>8</v>
      </c>
      <c r="D54" s="291" t="s">
        <v>65</v>
      </c>
      <c r="E54" s="289" t="s">
        <v>48</v>
      </c>
      <c r="F54" s="289" t="s">
        <v>49</v>
      </c>
      <c r="G54" s="289" t="s">
        <v>107</v>
      </c>
      <c r="H54" s="292" t="s">
        <v>108</v>
      </c>
      <c r="I54" s="288" t="s">
        <v>109</v>
      </c>
      <c r="J54" s="290" t="s">
        <v>67</v>
      </c>
      <c r="K54" s="293"/>
      <c r="L54" s="294"/>
      <c r="M54" s="294"/>
      <c r="N54" s="294"/>
      <c r="O54" s="295"/>
      <c r="P54" s="281">
        <f>SUM(K54:O54)</f>
        <v>0</v>
      </c>
      <c r="Q54" s="296">
        <f>P54*100/300/100</f>
        <v>0</v>
      </c>
    </row>
    <row r="55" ht="12.75" hidden="1"/>
  </sheetData>
  <sheetProtection password="CE88" sheet="1" objects="1" scenarios="1"/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54"/>
  <sheetViews>
    <sheetView tabSelected="1" workbookViewId="0" topLeftCell="A1">
      <selection activeCell="P59" sqref="P59"/>
    </sheetView>
  </sheetViews>
  <sheetFormatPr defaultColWidth="9.140625" defaultRowHeight="12.75"/>
  <cols>
    <col min="1" max="1" width="7.7109375" style="89" customWidth="1"/>
    <col min="2" max="2" width="8.28125" style="89" bestFit="1" customWidth="1"/>
    <col min="3" max="3" width="4.140625" style="89" customWidth="1"/>
    <col min="4" max="4" width="12.421875" style="89" customWidth="1"/>
    <col min="5" max="5" width="8.28125" style="89" customWidth="1"/>
    <col min="6" max="6" width="8.421875" style="89" customWidth="1"/>
    <col min="7" max="7" width="8.57421875" style="89" customWidth="1"/>
    <col min="8" max="8" width="8.140625" style="89" customWidth="1"/>
    <col min="9" max="9" width="9.140625" style="89" customWidth="1"/>
    <col min="10" max="10" width="8.421875" style="89" customWidth="1"/>
    <col min="11" max="15" width="4.00390625" style="89" customWidth="1"/>
    <col min="16" max="16" width="8.57421875" style="90" customWidth="1"/>
    <col min="17" max="17" width="9.57421875" style="90" customWidth="1"/>
    <col min="18" max="18" width="10.00390625" style="90" customWidth="1"/>
    <col min="19" max="19" width="10.8515625" style="90" customWidth="1"/>
    <col min="20" max="16384" width="9.140625" style="89" customWidth="1"/>
  </cols>
  <sheetData>
    <row r="1" spans="1:21" ht="38.25" customHeight="1">
      <c r="A1" s="303" t="s">
        <v>122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91"/>
      <c r="T1" s="91"/>
      <c r="U1" s="92"/>
    </row>
    <row r="2" spans="1:19" ht="51" customHeight="1" thickBot="1">
      <c r="A2" s="2" t="s">
        <v>1</v>
      </c>
      <c r="B2" s="3" t="s">
        <v>2</v>
      </c>
      <c r="C2" s="93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3" t="s">
        <v>72</v>
      </c>
      <c r="I2" s="2" t="s">
        <v>73</v>
      </c>
      <c r="J2" s="4" t="s">
        <v>74</v>
      </c>
      <c r="K2" s="94" t="s">
        <v>75</v>
      </c>
      <c r="L2" s="94" t="s">
        <v>76</v>
      </c>
      <c r="M2" s="94" t="s">
        <v>77</v>
      </c>
      <c r="N2" s="94" t="s">
        <v>78</v>
      </c>
      <c r="O2" s="95" t="s">
        <v>79</v>
      </c>
      <c r="P2" s="96" t="s">
        <v>80</v>
      </c>
      <c r="Q2" s="11" t="s">
        <v>81</v>
      </c>
      <c r="R2" s="96" t="s">
        <v>20</v>
      </c>
      <c r="S2" s="97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87" t="s">
        <v>22</v>
      </c>
      <c r="K3" s="98">
        <v>20</v>
      </c>
      <c r="L3" s="99">
        <v>0</v>
      </c>
      <c r="M3" s="99">
        <v>60</v>
      </c>
      <c r="N3" s="99">
        <v>0</v>
      </c>
      <c r="O3" s="191">
        <v>90</v>
      </c>
      <c r="P3" s="314">
        <f>SUM(K3:N3)</f>
        <v>80</v>
      </c>
      <c r="Q3" s="193">
        <f>P3*100/200/100</f>
        <v>0.4</v>
      </c>
      <c r="R3" s="103">
        <v>1</v>
      </c>
      <c r="S3" s="104"/>
    </row>
    <row r="4" spans="1:19" ht="25.5" customHeight="1">
      <c r="A4" s="24" t="s">
        <v>29</v>
      </c>
      <c r="B4" s="25" t="s">
        <v>30</v>
      </c>
      <c r="C4" s="26">
        <v>1</v>
      </c>
      <c r="D4" s="24" t="s">
        <v>31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29</v>
      </c>
      <c r="J4" s="105" t="s">
        <v>30</v>
      </c>
      <c r="K4" s="106">
        <v>20</v>
      </c>
      <c r="L4" s="107">
        <v>0</v>
      </c>
      <c r="M4" s="107">
        <v>60</v>
      </c>
      <c r="N4" s="107">
        <v>0</v>
      </c>
      <c r="O4" s="194">
        <v>0</v>
      </c>
      <c r="P4" s="312">
        <f>SUM(K4:N4)</f>
        <v>80</v>
      </c>
      <c r="Q4" s="196">
        <f>P4*100/200/100</f>
        <v>0.4</v>
      </c>
      <c r="R4" s="111">
        <v>1</v>
      </c>
      <c r="S4" s="104"/>
    </row>
    <row r="5" spans="1:19" ht="25.5" customHeight="1">
      <c r="A5" s="24" t="s">
        <v>27</v>
      </c>
      <c r="B5" s="25" t="s">
        <v>28</v>
      </c>
      <c r="C5" s="26">
        <v>1</v>
      </c>
      <c r="D5" s="24" t="s">
        <v>26</v>
      </c>
      <c r="E5" s="25" t="s">
        <v>85</v>
      </c>
      <c r="F5" s="25" t="s">
        <v>86</v>
      </c>
      <c r="G5" s="25"/>
      <c r="H5" s="26"/>
      <c r="I5" s="24" t="s">
        <v>27</v>
      </c>
      <c r="J5" s="105" t="s">
        <v>28</v>
      </c>
      <c r="K5" s="106">
        <v>20</v>
      </c>
      <c r="L5" s="107">
        <v>0</v>
      </c>
      <c r="M5" s="107">
        <v>30</v>
      </c>
      <c r="N5" s="107">
        <v>0</v>
      </c>
      <c r="O5" s="194">
        <v>100</v>
      </c>
      <c r="P5" s="312">
        <f>SUM(K5:N5)</f>
        <v>50</v>
      </c>
      <c r="Q5" s="196">
        <f>P5*100/200/100</f>
        <v>0.25</v>
      </c>
      <c r="R5" s="111">
        <v>3</v>
      </c>
      <c r="S5" s="104"/>
    </row>
    <row r="6" spans="1:19" ht="25.5" customHeight="1">
      <c r="A6" s="24" t="s">
        <v>24</v>
      </c>
      <c r="B6" s="25" t="s">
        <v>25</v>
      </c>
      <c r="C6" s="26">
        <v>1</v>
      </c>
      <c r="D6" s="24" t="s">
        <v>26</v>
      </c>
      <c r="E6" s="25" t="s">
        <v>85</v>
      </c>
      <c r="F6" s="25" t="s">
        <v>86</v>
      </c>
      <c r="G6" s="25" t="s">
        <v>40</v>
      </c>
      <c r="H6" s="26" t="s">
        <v>87</v>
      </c>
      <c r="I6" s="24" t="s">
        <v>24</v>
      </c>
      <c r="J6" s="105" t="s">
        <v>25</v>
      </c>
      <c r="K6" s="106">
        <v>20</v>
      </c>
      <c r="L6" s="107">
        <v>0</v>
      </c>
      <c r="M6" s="107">
        <v>24</v>
      </c>
      <c r="N6" s="107">
        <v>0</v>
      </c>
      <c r="O6" s="194">
        <v>20</v>
      </c>
      <c r="P6" s="312">
        <f>SUM(K6:N6)</f>
        <v>44</v>
      </c>
      <c r="Q6" s="196">
        <f>P6*100/200/100</f>
        <v>0.22</v>
      </c>
      <c r="R6" s="111">
        <v>4</v>
      </c>
      <c r="S6" s="104"/>
    </row>
    <row r="7" spans="1:19" ht="25.5" customHeight="1" hidden="1">
      <c r="A7" s="24" t="s">
        <v>37</v>
      </c>
      <c r="B7" s="25" t="s">
        <v>38</v>
      </c>
      <c r="C7" s="26">
        <v>1</v>
      </c>
      <c r="D7" s="24" t="s">
        <v>39</v>
      </c>
      <c r="E7" s="25" t="s">
        <v>88</v>
      </c>
      <c r="F7" s="25" t="s">
        <v>89</v>
      </c>
      <c r="G7" s="25"/>
      <c r="H7" s="26"/>
      <c r="I7" s="24" t="s">
        <v>37</v>
      </c>
      <c r="J7" s="105" t="s">
        <v>38</v>
      </c>
      <c r="K7" s="106"/>
      <c r="L7" s="107"/>
      <c r="M7" s="107"/>
      <c r="N7" s="107"/>
      <c r="O7" s="194"/>
      <c r="P7" s="312">
        <f>SUM(K7:N7)</f>
        <v>0</v>
      </c>
      <c r="Q7" s="196">
        <f>P7*100/200/100</f>
        <v>0</v>
      </c>
      <c r="R7" s="111"/>
      <c r="S7" s="104"/>
    </row>
    <row r="8" spans="1:19" ht="25.5" customHeight="1" hidden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5" t="s">
        <v>91</v>
      </c>
      <c r="K8" s="106"/>
      <c r="L8" s="107"/>
      <c r="M8" s="107"/>
      <c r="N8" s="107"/>
      <c r="O8" s="194"/>
      <c r="P8" s="312">
        <f aca="true" t="shared" si="0" ref="P4:P14">SUM(K8:N8)</f>
        <v>0</v>
      </c>
      <c r="Q8" s="196">
        <f aca="true" t="shared" si="1" ref="Q3:Q14">P8*100/200/100</f>
        <v>0</v>
      </c>
      <c r="R8" s="111"/>
      <c r="S8" s="104"/>
    </row>
    <row r="9" spans="1:19" ht="25.5" customHeight="1" hidden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5" t="s">
        <v>35</v>
      </c>
      <c r="K9" s="106"/>
      <c r="L9" s="107"/>
      <c r="M9" s="107"/>
      <c r="N9" s="107"/>
      <c r="O9" s="194"/>
      <c r="P9" s="312">
        <f t="shared" si="0"/>
        <v>0</v>
      </c>
      <c r="Q9" s="196">
        <f t="shared" si="1"/>
        <v>0</v>
      </c>
      <c r="R9" s="111"/>
      <c r="S9" s="104"/>
    </row>
    <row r="10" spans="1:19" ht="25.5" customHeight="1" hidden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5" t="s">
        <v>44</v>
      </c>
      <c r="K10" s="106"/>
      <c r="L10" s="107"/>
      <c r="M10" s="107"/>
      <c r="N10" s="107"/>
      <c r="O10" s="194"/>
      <c r="P10" s="312">
        <f t="shared" si="0"/>
        <v>0</v>
      </c>
      <c r="Q10" s="196">
        <f t="shared" si="1"/>
        <v>0</v>
      </c>
      <c r="R10" s="111"/>
      <c r="S10" s="104"/>
    </row>
    <row r="11" spans="1:19" ht="25.5" customHeight="1" hidden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06"/>
      <c r="L11" s="107"/>
      <c r="M11" s="107"/>
      <c r="N11" s="107"/>
      <c r="O11" s="194"/>
      <c r="P11" s="312">
        <f t="shared" si="0"/>
        <v>0</v>
      </c>
      <c r="Q11" s="196">
        <f t="shared" si="1"/>
        <v>0</v>
      </c>
      <c r="R11" s="111"/>
      <c r="S11" s="104"/>
    </row>
    <row r="12" spans="1:19" ht="25.5" customHeight="1" hidden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06"/>
      <c r="L12" s="107"/>
      <c r="M12" s="107"/>
      <c r="N12" s="107"/>
      <c r="O12" s="194"/>
      <c r="P12" s="312">
        <f t="shared" si="0"/>
        <v>0</v>
      </c>
      <c r="Q12" s="196">
        <f t="shared" si="1"/>
        <v>0</v>
      </c>
      <c r="R12" s="111"/>
      <c r="S12" s="104"/>
    </row>
    <row r="13" spans="1:19" ht="25.5" customHeight="1" hidden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06"/>
      <c r="L13" s="107"/>
      <c r="M13" s="107"/>
      <c r="N13" s="107"/>
      <c r="O13" s="194"/>
      <c r="P13" s="312">
        <f t="shared" si="0"/>
        <v>0</v>
      </c>
      <c r="Q13" s="196">
        <f t="shared" si="1"/>
        <v>0</v>
      </c>
      <c r="R13" s="111"/>
      <c r="S13" s="104"/>
    </row>
    <row r="14" spans="1:19" ht="25.5" customHeight="1" hidden="1" thickBo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19"/>
      <c r="L14" s="120"/>
      <c r="M14" s="120"/>
      <c r="N14" s="120"/>
      <c r="O14" s="310"/>
      <c r="P14" s="313">
        <f t="shared" si="0"/>
        <v>0</v>
      </c>
      <c r="Q14" s="311">
        <f t="shared" si="1"/>
        <v>0</v>
      </c>
      <c r="R14" s="124"/>
      <c r="S14" s="104"/>
    </row>
    <row r="15" spans="1:19" s="125" customFormat="1" ht="12.75" customHeight="1" thickBo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2" customFormat="1" ht="39.75" customHeight="1">
      <c r="A16" s="303" t="s">
        <v>123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26"/>
      <c r="T16" s="126"/>
    </row>
    <row r="17" spans="1:19" ht="51" customHeight="1">
      <c r="A17" s="2" t="s">
        <v>1</v>
      </c>
      <c r="B17" s="3" t="s">
        <v>2</v>
      </c>
      <c r="C17" s="4" t="s">
        <v>3</v>
      </c>
      <c r="D17" s="127" t="s">
        <v>4</v>
      </c>
      <c r="E17" s="3" t="s">
        <v>69</v>
      </c>
      <c r="F17" s="3" t="s">
        <v>70</v>
      </c>
      <c r="G17" s="3" t="s">
        <v>71</v>
      </c>
      <c r="H17" s="93" t="s">
        <v>72</v>
      </c>
      <c r="I17" s="2" t="s">
        <v>73</v>
      </c>
      <c r="J17" s="4" t="s">
        <v>74</v>
      </c>
      <c r="K17" s="95" t="s">
        <v>75</v>
      </c>
      <c r="L17" s="94" t="s">
        <v>76</v>
      </c>
      <c r="M17" s="94" t="s">
        <v>77</v>
      </c>
      <c r="N17" s="94" t="s">
        <v>78</v>
      </c>
      <c r="O17" s="94" t="s">
        <v>79</v>
      </c>
      <c r="P17" s="96" t="s">
        <v>80</v>
      </c>
      <c r="Q17" s="11" t="s">
        <v>81</v>
      </c>
      <c r="R17" s="12" t="s">
        <v>20</v>
      </c>
      <c r="S17" s="97"/>
    </row>
    <row r="18" spans="1:19" ht="25.5" customHeight="1">
      <c r="A18" s="68" t="s">
        <v>46</v>
      </c>
      <c r="B18" s="69" t="s">
        <v>47</v>
      </c>
      <c r="C18" s="70">
        <v>2</v>
      </c>
      <c r="D18" s="68" t="s">
        <v>26</v>
      </c>
      <c r="E18" s="69" t="s">
        <v>85</v>
      </c>
      <c r="F18" s="69" t="s">
        <v>93</v>
      </c>
      <c r="G18" s="69"/>
      <c r="H18" s="70"/>
      <c r="I18" s="68" t="s">
        <v>46</v>
      </c>
      <c r="J18" s="190" t="s">
        <v>47</v>
      </c>
      <c r="K18" s="128">
        <v>16</v>
      </c>
      <c r="L18" s="99">
        <v>40</v>
      </c>
      <c r="M18" s="99">
        <v>60</v>
      </c>
      <c r="N18" s="99">
        <v>16</v>
      </c>
      <c r="O18" s="129">
        <v>50</v>
      </c>
      <c r="P18" s="130">
        <f>SUM(L18:O18)</f>
        <v>166</v>
      </c>
      <c r="Q18" s="131">
        <f>P18*100/280/100</f>
        <v>0.5928571428571429</v>
      </c>
      <c r="R18" s="23">
        <v>1</v>
      </c>
      <c r="S18" s="104"/>
    </row>
    <row r="19" spans="1:19" ht="25.5" customHeight="1">
      <c r="A19" s="35" t="s">
        <v>50</v>
      </c>
      <c r="B19" s="36" t="s">
        <v>51</v>
      </c>
      <c r="C19" s="37">
        <v>2</v>
      </c>
      <c r="D19" s="35" t="s">
        <v>26</v>
      </c>
      <c r="E19" s="36" t="s">
        <v>85</v>
      </c>
      <c r="F19" s="36" t="s">
        <v>86</v>
      </c>
      <c r="G19" s="36"/>
      <c r="H19" s="37"/>
      <c r="I19" s="35" t="s">
        <v>50</v>
      </c>
      <c r="J19" s="42" t="s">
        <v>51</v>
      </c>
      <c r="K19" s="132">
        <v>20</v>
      </c>
      <c r="L19" s="107">
        <v>0</v>
      </c>
      <c r="M19" s="107">
        <v>60</v>
      </c>
      <c r="N19" s="107">
        <v>8</v>
      </c>
      <c r="O19" s="133">
        <v>50</v>
      </c>
      <c r="P19" s="134">
        <f>SUM(L19:O19)</f>
        <v>118</v>
      </c>
      <c r="Q19" s="135">
        <f>P19*100/280/100</f>
        <v>0.4214285714285715</v>
      </c>
      <c r="R19" s="34">
        <v>2</v>
      </c>
      <c r="S19" s="104"/>
    </row>
    <row r="20" spans="1:19" ht="25.5" customHeight="1">
      <c r="A20" s="35" t="s">
        <v>48</v>
      </c>
      <c r="B20" s="36" t="s">
        <v>49</v>
      </c>
      <c r="C20" s="37">
        <v>2</v>
      </c>
      <c r="D20" s="35" t="s">
        <v>31</v>
      </c>
      <c r="E20" s="36" t="s">
        <v>85</v>
      </c>
      <c r="F20" s="36" t="s">
        <v>93</v>
      </c>
      <c r="G20" s="36"/>
      <c r="H20" s="37"/>
      <c r="I20" s="35" t="s">
        <v>48</v>
      </c>
      <c r="J20" s="42" t="s">
        <v>49</v>
      </c>
      <c r="K20" s="132">
        <v>20</v>
      </c>
      <c r="L20" s="107">
        <v>40</v>
      </c>
      <c r="M20" s="107">
        <v>60</v>
      </c>
      <c r="N20" s="107">
        <v>16</v>
      </c>
      <c r="O20" s="133">
        <v>0</v>
      </c>
      <c r="P20" s="134">
        <f>SUM(L20:O20)</f>
        <v>116</v>
      </c>
      <c r="Q20" s="135">
        <f>P20*100/280/100</f>
        <v>0.4142857142857143</v>
      </c>
      <c r="R20" s="34">
        <v>3</v>
      </c>
      <c r="S20" s="104"/>
    </row>
    <row r="21" spans="1:19" ht="25.5" customHeight="1" hidden="1">
      <c r="A21" s="35" t="s">
        <v>52</v>
      </c>
      <c r="B21" s="36" t="s">
        <v>53</v>
      </c>
      <c r="C21" s="37">
        <v>2</v>
      </c>
      <c r="D21" s="35" t="s">
        <v>39</v>
      </c>
      <c r="E21" s="36" t="s">
        <v>94</v>
      </c>
      <c r="F21" s="36" t="s">
        <v>95</v>
      </c>
      <c r="G21" s="36"/>
      <c r="H21" s="37"/>
      <c r="I21" s="35" t="s">
        <v>52</v>
      </c>
      <c r="J21" s="42" t="s">
        <v>53</v>
      </c>
      <c r="K21" s="132"/>
      <c r="L21" s="107"/>
      <c r="M21" s="107"/>
      <c r="N21" s="107"/>
      <c r="O21" s="133"/>
      <c r="P21" s="134">
        <f>SUM(L21:O21)</f>
        <v>0</v>
      </c>
      <c r="Q21" s="135">
        <f>P21*100/280/100</f>
        <v>0</v>
      </c>
      <c r="R21" s="34"/>
      <c r="S21" s="104"/>
    </row>
    <row r="22" spans="1:19" ht="25.5" customHeight="1" hidden="1">
      <c r="A22" s="35" t="s">
        <v>54</v>
      </c>
      <c r="B22" s="36" t="s">
        <v>55</v>
      </c>
      <c r="C22" s="37">
        <v>2</v>
      </c>
      <c r="D22" s="35" t="s">
        <v>39</v>
      </c>
      <c r="E22" s="36" t="s">
        <v>96</v>
      </c>
      <c r="F22" s="36" t="s">
        <v>97</v>
      </c>
      <c r="G22" s="36" t="s">
        <v>94</v>
      </c>
      <c r="H22" s="37" t="s">
        <v>95</v>
      </c>
      <c r="I22" s="35" t="s">
        <v>54</v>
      </c>
      <c r="J22" s="42" t="s">
        <v>55</v>
      </c>
      <c r="K22" s="132"/>
      <c r="L22" s="107"/>
      <c r="M22" s="107"/>
      <c r="N22" s="107"/>
      <c r="O22" s="133"/>
      <c r="P22" s="134">
        <f>SUM(L22:O22)</f>
        <v>0</v>
      </c>
      <c r="Q22" s="135">
        <f>P22*100/280/100</f>
        <v>0</v>
      </c>
      <c r="R22" s="34"/>
      <c r="S22" s="104"/>
    </row>
    <row r="23" spans="1:19" ht="25.5" customHeight="1" hidden="1">
      <c r="A23" s="35" t="s">
        <v>56</v>
      </c>
      <c r="B23" s="36" t="s">
        <v>57</v>
      </c>
      <c r="C23" s="37">
        <v>2</v>
      </c>
      <c r="D23" s="35" t="s">
        <v>26</v>
      </c>
      <c r="E23" s="36" t="s">
        <v>85</v>
      </c>
      <c r="F23" s="36" t="s">
        <v>86</v>
      </c>
      <c r="G23" s="36"/>
      <c r="H23" s="37"/>
      <c r="I23" s="35" t="s">
        <v>56</v>
      </c>
      <c r="J23" s="42" t="s">
        <v>57</v>
      </c>
      <c r="K23" s="132"/>
      <c r="L23" s="107"/>
      <c r="M23" s="107"/>
      <c r="N23" s="107"/>
      <c r="O23" s="133"/>
      <c r="P23" s="134">
        <f>SUM(L23:O23)</f>
        <v>0</v>
      </c>
      <c r="Q23" s="135">
        <f>P23*100/280/100</f>
        <v>0</v>
      </c>
      <c r="R23" s="34"/>
      <c r="S23" s="104"/>
    </row>
    <row r="24" spans="1:19" ht="25.5" customHeight="1" hidden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2"/>
      <c r="L24" s="107"/>
      <c r="M24" s="107"/>
      <c r="N24" s="107"/>
      <c r="O24" s="133"/>
      <c r="P24" s="134">
        <f>SUM(L24:O24)</f>
        <v>0</v>
      </c>
      <c r="Q24" s="135">
        <f>P24*100/280/100</f>
        <v>0</v>
      </c>
      <c r="R24" s="34"/>
      <c r="S24" s="104"/>
    </row>
    <row r="25" spans="1:19" ht="25.5" customHeight="1" hidden="1">
      <c r="A25" s="24"/>
      <c r="B25" s="25"/>
      <c r="C25" s="26"/>
      <c r="D25" s="24"/>
      <c r="E25" s="25"/>
      <c r="F25" s="25"/>
      <c r="G25" s="25"/>
      <c r="H25" s="26"/>
      <c r="I25" s="24"/>
      <c r="J25" s="105"/>
      <c r="K25" s="132"/>
      <c r="L25" s="107"/>
      <c r="M25" s="107"/>
      <c r="N25" s="107"/>
      <c r="O25" s="133"/>
      <c r="P25" s="134">
        <f>SUM(L25:O25)</f>
        <v>0</v>
      </c>
      <c r="Q25" s="135">
        <f>P25*100/280/100</f>
        <v>0</v>
      </c>
      <c r="R25" s="34"/>
      <c r="S25" s="104"/>
    </row>
    <row r="26" spans="1:19" ht="25.5" customHeight="1" hidden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2"/>
      <c r="L26" s="107"/>
      <c r="M26" s="107"/>
      <c r="N26" s="107"/>
      <c r="O26" s="133"/>
      <c r="P26" s="134">
        <f>SUM(L26:O26)</f>
        <v>0</v>
      </c>
      <c r="Q26" s="135">
        <f>P26*100/280/100</f>
        <v>0</v>
      </c>
      <c r="R26" s="34"/>
      <c r="S26" s="104"/>
    </row>
    <row r="27" spans="1:19" ht="25.5" customHeight="1" hidden="1">
      <c r="A27" s="136" t="s">
        <v>98</v>
      </c>
      <c r="B27" s="137" t="s">
        <v>99</v>
      </c>
      <c r="C27" s="138">
        <v>2</v>
      </c>
      <c r="D27" s="139" t="s">
        <v>100</v>
      </c>
      <c r="E27" s="137" t="s">
        <v>96</v>
      </c>
      <c r="F27" s="137" t="s">
        <v>97</v>
      </c>
      <c r="G27" s="137" t="s">
        <v>94</v>
      </c>
      <c r="H27" s="140" t="s">
        <v>95</v>
      </c>
      <c r="I27" s="136" t="s">
        <v>98</v>
      </c>
      <c r="J27" s="138" t="s">
        <v>99</v>
      </c>
      <c r="K27" s="141"/>
      <c r="L27" s="142"/>
      <c r="M27" s="142"/>
      <c r="N27" s="142"/>
      <c r="O27" s="143"/>
      <c r="P27" s="305"/>
      <c r="Q27" s="305"/>
      <c r="R27" s="305"/>
      <c r="S27" s="104"/>
    </row>
    <row r="28" spans="1:19" s="92" customFormat="1" ht="15.75" customHeight="1" thickBo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5"/>
      <c r="L28" s="55"/>
      <c r="M28" s="55"/>
      <c r="N28" s="55"/>
      <c r="O28" s="55"/>
      <c r="P28" s="56"/>
      <c r="Q28" s="56"/>
      <c r="R28" s="56"/>
      <c r="S28" s="56"/>
    </row>
    <row r="29" spans="1:22" s="92" customFormat="1" ht="47.25" customHeight="1">
      <c r="A29" s="303" t="s">
        <v>124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126"/>
      <c r="T29" s="126"/>
      <c r="U29" s="125"/>
      <c r="V29" s="125"/>
    </row>
    <row r="30" spans="1:19" s="92" customFormat="1" ht="60.75" customHeight="1">
      <c r="A30" s="2" t="s">
        <v>1</v>
      </c>
      <c r="B30" s="3" t="s">
        <v>2</v>
      </c>
      <c r="C30" s="4" t="s">
        <v>3</v>
      </c>
      <c r="D30" s="127" t="s">
        <v>4</v>
      </c>
      <c r="E30" s="3" t="s">
        <v>69</v>
      </c>
      <c r="F30" s="3" t="s">
        <v>70</v>
      </c>
      <c r="G30" s="3" t="s">
        <v>71</v>
      </c>
      <c r="H30" s="93" t="s">
        <v>72</v>
      </c>
      <c r="I30" s="2" t="s">
        <v>73</v>
      </c>
      <c r="J30" s="4" t="s">
        <v>74</v>
      </c>
      <c r="K30" s="94" t="s">
        <v>75</v>
      </c>
      <c r="L30" s="94" t="s">
        <v>76</v>
      </c>
      <c r="M30" s="94" t="s">
        <v>77</v>
      </c>
      <c r="N30" s="94" t="s">
        <v>78</v>
      </c>
      <c r="O30" s="221" t="s">
        <v>79</v>
      </c>
      <c r="P30" s="222" t="s">
        <v>102</v>
      </c>
      <c r="Q30" s="96" t="s">
        <v>81</v>
      </c>
      <c r="R30" s="96" t="s">
        <v>103</v>
      </c>
      <c r="S30" s="148"/>
    </row>
    <row r="31" spans="1:19" s="92" customFormat="1" ht="25.5" customHeight="1">
      <c r="A31" s="68" t="s">
        <v>46</v>
      </c>
      <c r="B31" s="69" t="s">
        <v>47</v>
      </c>
      <c r="C31" s="70">
        <v>2</v>
      </c>
      <c r="D31" s="68" t="s">
        <v>26</v>
      </c>
      <c r="E31" s="69" t="s">
        <v>85</v>
      </c>
      <c r="F31" s="69" t="s">
        <v>93</v>
      </c>
      <c r="G31" s="69"/>
      <c r="H31" s="70"/>
      <c r="I31" s="68" t="s">
        <v>46</v>
      </c>
      <c r="J31" s="190" t="s">
        <v>47</v>
      </c>
      <c r="K31" s="149">
        <v>16</v>
      </c>
      <c r="L31" s="99">
        <v>40</v>
      </c>
      <c r="M31" s="99">
        <v>60</v>
      </c>
      <c r="N31" s="99">
        <v>16</v>
      </c>
      <c r="O31" s="150">
        <v>50</v>
      </c>
      <c r="P31" s="151">
        <f>SUM(K31:O31)</f>
        <v>182</v>
      </c>
      <c r="Q31" s="272">
        <f>P31*100/300/100</f>
        <v>0.6066666666666667</v>
      </c>
      <c r="R31" s="103">
        <v>1</v>
      </c>
      <c r="S31" s="153"/>
    </row>
    <row r="32" spans="1:19" s="92" customFormat="1" ht="25.5" customHeight="1">
      <c r="A32" s="24" t="s">
        <v>21</v>
      </c>
      <c r="B32" s="25" t="s">
        <v>22</v>
      </c>
      <c r="C32" s="26">
        <v>1</v>
      </c>
      <c r="D32" s="24" t="s">
        <v>23</v>
      </c>
      <c r="E32" s="25" t="s">
        <v>56</v>
      </c>
      <c r="F32" s="25" t="s">
        <v>82</v>
      </c>
      <c r="G32" s="25" t="s">
        <v>83</v>
      </c>
      <c r="H32" s="26" t="s">
        <v>84</v>
      </c>
      <c r="I32" s="24" t="s">
        <v>21</v>
      </c>
      <c r="J32" s="105" t="s">
        <v>22</v>
      </c>
      <c r="K32" s="154">
        <v>20</v>
      </c>
      <c r="L32" s="107">
        <v>0</v>
      </c>
      <c r="M32" s="107">
        <v>60</v>
      </c>
      <c r="N32" s="107">
        <v>0</v>
      </c>
      <c r="O32" s="155">
        <v>90</v>
      </c>
      <c r="P32" s="156">
        <f>SUM(K32:O32)</f>
        <v>170</v>
      </c>
      <c r="Q32" s="273">
        <f>P32*100/300/100</f>
        <v>0.5666666666666667</v>
      </c>
      <c r="R32" s="111">
        <v>2</v>
      </c>
      <c r="S32" s="153"/>
    </row>
    <row r="33" spans="1:19" s="92" customFormat="1" ht="25.5" customHeight="1">
      <c r="A33" s="24" t="s">
        <v>27</v>
      </c>
      <c r="B33" s="25" t="s">
        <v>28</v>
      </c>
      <c r="C33" s="26">
        <v>1</v>
      </c>
      <c r="D33" s="24" t="s">
        <v>26</v>
      </c>
      <c r="E33" s="25" t="s">
        <v>85</v>
      </c>
      <c r="F33" s="25" t="s">
        <v>86</v>
      </c>
      <c r="G33" s="25"/>
      <c r="H33" s="26"/>
      <c r="I33" s="24" t="s">
        <v>27</v>
      </c>
      <c r="J33" s="105" t="s">
        <v>28</v>
      </c>
      <c r="K33" s="154">
        <v>20</v>
      </c>
      <c r="L33" s="107">
        <v>0</v>
      </c>
      <c r="M33" s="107">
        <v>30</v>
      </c>
      <c r="N33" s="107">
        <v>0</v>
      </c>
      <c r="O33" s="155">
        <v>100</v>
      </c>
      <c r="P33" s="156">
        <f>SUM(K33:O33)</f>
        <v>150</v>
      </c>
      <c r="Q33" s="273">
        <f>P33*100/300/100</f>
        <v>0.5</v>
      </c>
      <c r="R33" s="111">
        <v>3</v>
      </c>
      <c r="S33" s="153"/>
    </row>
    <row r="34" spans="1:19" s="92" customFormat="1" ht="25.5" customHeight="1">
      <c r="A34" s="35" t="s">
        <v>50</v>
      </c>
      <c r="B34" s="36" t="s">
        <v>51</v>
      </c>
      <c r="C34" s="37">
        <v>2</v>
      </c>
      <c r="D34" s="35" t="s">
        <v>26</v>
      </c>
      <c r="E34" s="36" t="s">
        <v>85</v>
      </c>
      <c r="F34" s="36" t="s">
        <v>86</v>
      </c>
      <c r="G34" s="36"/>
      <c r="H34" s="37"/>
      <c r="I34" s="35" t="s">
        <v>50</v>
      </c>
      <c r="J34" s="42" t="s">
        <v>51</v>
      </c>
      <c r="K34" s="154">
        <v>20</v>
      </c>
      <c r="L34" s="107">
        <v>0</v>
      </c>
      <c r="M34" s="107">
        <v>60</v>
      </c>
      <c r="N34" s="107">
        <v>8</v>
      </c>
      <c r="O34" s="155">
        <v>50</v>
      </c>
      <c r="P34" s="156">
        <f>SUM(K34:O34)</f>
        <v>138</v>
      </c>
      <c r="Q34" s="273">
        <f>P34*100/300/100</f>
        <v>0.46</v>
      </c>
      <c r="R34" s="111">
        <v>4</v>
      </c>
      <c r="S34" s="153"/>
    </row>
    <row r="35" spans="1:19" s="92" customFormat="1" ht="25.5" customHeight="1">
      <c r="A35" s="35" t="s">
        <v>48</v>
      </c>
      <c r="B35" s="36" t="s">
        <v>49</v>
      </c>
      <c r="C35" s="37">
        <v>2</v>
      </c>
      <c r="D35" s="35" t="s">
        <v>31</v>
      </c>
      <c r="E35" s="36" t="s">
        <v>85</v>
      </c>
      <c r="F35" s="36" t="s">
        <v>93</v>
      </c>
      <c r="G35" s="36"/>
      <c r="H35" s="37"/>
      <c r="I35" s="35" t="s">
        <v>48</v>
      </c>
      <c r="J35" s="42" t="s">
        <v>49</v>
      </c>
      <c r="K35" s="154">
        <v>20</v>
      </c>
      <c r="L35" s="107">
        <v>40</v>
      </c>
      <c r="M35" s="107">
        <v>60</v>
      </c>
      <c r="N35" s="107">
        <v>16</v>
      </c>
      <c r="O35" s="155">
        <v>0</v>
      </c>
      <c r="P35" s="156">
        <f>SUM(K35:O35)</f>
        <v>136</v>
      </c>
      <c r="Q35" s="273">
        <f>P35*100/300/100</f>
        <v>0.45333333333333337</v>
      </c>
      <c r="R35" s="111">
        <v>5</v>
      </c>
      <c r="S35" s="153"/>
    </row>
    <row r="36" spans="1:19" s="92" customFormat="1" ht="25.5" customHeight="1">
      <c r="A36" s="35" t="s">
        <v>29</v>
      </c>
      <c r="B36" s="36" t="s">
        <v>30</v>
      </c>
      <c r="C36" s="37">
        <v>1</v>
      </c>
      <c r="D36" s="35" t="s">
        <v>31</v>
      </c>
      <c r="E36" s="36" t="s">
        <v>85</v>
      </c>
      <c r="F36" s="36" t="s">
        <v>86</v>
      </c>
      <c r="G36" s="36" t="s">
        <v>40</v>
      </c>
      <c r="H36" s="37" t="s">
        <v>87</v>
      </c>
      <c r="I36" s="35" t="s">
        <v>29</v>
      </c>
      <c r="J36" s="42" t="s">
        <v>30</v>
      </c>
      <c r="K36" s="154">
        <v>20</v>
      </c>
      <c r="L36" s="107">
        <v>0</v>
      </c>
      <c r="M36" s="107">
        <v>60</v>
      </c>
      <c r="N36" s="107">
        <v>0</v>
      </c>
      <c r="O36" s="155">
        <v>0</v>
      </c>
      <c r="P36" s="156">
        <f>SUM(K36:O36)</f>
        <v>80</v>
      </c>
      <c r="Q36" s="273">
        <f>P36*100/300/100</f>
        <v>0.26666666666666666</v>
      </c>
      <c r="R36" s="111">
        <v>6</v>
      </c>
      <c r="S36" s="153"/>
    </row>
    <row r="37" spans="1:19" s="92" customFormat="1" ht="25.5" customHeight="1">
      <c r="A37" s="24" t="s">
        <v>24</v>
      </c>
      <c r="B37" s="25" t="s">
        <v>25</v>
      </c>
      <c r="C37" s="26">
        <v>1</v>
      </c>
      <c r="D37" s="24" t="s">
        <v>26</v>
      </c>
      <c r="E37" s="25" t="s">
        <v>85</v>
      </c>
      <c r="F37" s="25" t="s">
        <v>86</v>
      </c>
      <c r="G37" s="25" t="s">
        <v>40</v>
      </c>
      <c r="H37" s="26" t="s">
        <v>87</v>
      </c>
      <c r="I37" s="24" t="s">
        <v>24</v>
      </c>
      <c r="J37" s="105" t="s">
        <v>25</v>
      </c>
      <c r="K37" s="154">
        <v>20</v>
      </c>
      <c r="L37" s="107">
        <v>0</v>
      </c>
      <c r="M37" s="107">
        <v>24</v>
      </c>
      <c r="N37" s="107">
        <v>0</v>
      </c>
      <c r="O37" s="155">
        <v>20</v>
      </c>
      <c r="P37" s="156">
        <f>SUM(K37:O37)</f>
        <v>64</v>
      </c>
      <c r="Q37" s="273">
        <f>P37*100/300/100</f>
        <v>0.21333333333333332</v>
      </c>
      <c r="R37" s="111">
        <v>7</v>
      </c>
      <c r="S37" s="153"/>
    </row>
    <row r="38" spans="1:19" s="92" customFormat="1" ht="25.5" customHeight="1" hidden="1">
      <c r="A38" s="24" t="s">
        <v>52</v>
      </c>
      <c r="B38" s="25" t="s">
        <v>53</v>
      </c>
      <c r="C38" s="26">
        <v>2</v>
      </c>
      <c r="D38" s="24" t="s">
        <v>39</v>
      </c>
      <c r="E38" s="25" t="s">
        <v>94</v>
      </c>
      <c r="F38" s="25" t="s">
        <v>95</v>
      </c>
      <c r="G38" s="25"/>
      <c r="H38" s="26"/>
      <c r="I38" s="24" t="s">
        <v>52</v>
      </c>
      <c r="J38" s="105" t="s">
        <v>53</v>
      </c>
      <c r="K38" s="154"/>
      <c r="L38" s="107"/>
      <c r="M38" s="107"/>
      <c r="N38" s="107"/>
      <c r="O38" s="155"/>
      <c r="P38" s="156">
        <f>SUM(K38:O38)</f>
        <v>0</v>
      </c>
      <c r="Q38" s="273">
        <f>P38*100/300/100</f>
        <v>0</v>
      </c>
      <c r="R38" s="111"/>
      <c r="S38" s="153"/>
    </row>
    <row r="39" spans="1:19" s="92" customFormat="1" ht="25.5" customHeight="1" hidden="1">
      <c r="A39" s="35" t="s">
        <v>37</v>
      </c>
      <c r="B39" s="36" t="s">
        <v>38</v>
      </c>
      <c r="C39" s="37">
        <v>1</v>
      </c>
      <c r="D39" s="35" t="s">
        <v>39</v>
      </c>
      <c r="E39" s="36" t="s">
        <v>88</v>
      </c>
      <c r="F39" s="36" t="s">
        <v>89</v>
      </c>
      <c r="G39" s="36"/>
      <c r="H39" s="37"/>
      <c r="I39" s="35" t="s">
        <v>37</v>
      </c>
      <c r="J39" s="42" t="s">
        <v>38</v>
      </c>
      <c r="K39" s="154"/>
      <c r="L39" s="107"/>
      <c r="M39" s="107"/>
      <c r="N39" s="107"/>
      <c r="O39" s="155"/>
      <c r="P39" s="156">
        <f>SUM(K39:O39)</f>
        <v>0</v>
      </c>
      <c r="Q39" s="273">
        <f>P39*100/300/100</f>
        <v>0</v>
      </c>
      <c r="R39" s="111"/>
      <c r="S39" s="153"/>
    </row>
    <row r="40" spans="1:19" s="92" customFormat="1" ht="25.5" customHeight="1" hidden="1">
      <c r="A40" s="24" t="s">
        <v>54</v>
      </c>
      <c r="B40" s="25" t="s">
        <v>55</v>
      </c>
      <c r="C40" s="26">
        <v>2</v>
      </c>
      <c r="D40" s="24" t="s">
        <v>39</v>
      </c>
      <c r="E40" s="25" t="s">
        <v>96</v>
      </c>
      <c r="F40" s="25" t="s">
        <v>97</v>
      </c>
      <c r="G40" s="25" t="s">
        <v>94</v>
      </c>
      <c r="H40" s="26" t="s">
        <v>95</v>
      </c>
      <c r="I40" s="24" t="s">
        <v>54</v>
      </c>
      <c r="J40" s="105" t="s">
        <v>55</v>
      </c>
      <c r="K40" s="154"/>
      <c r="L40" s="107"/>
      <c r="M40" s="107"/>
      <c r="N40" s="107"/>
      <c r="O40" s="155"/>
      <c r="P40" s="156">
        <f>SUM(K40:O40)</f>
        <v>0</v>
      </c>
      <c r="Q40" s="273">
        <f>P40*100/300/100</f>
        <v>0</v>
      </c>
      <c r="R40" s="111"/>
      <c r="S40" s="153"/>
    </row>
    <row r="41" spans="1:19" s="92" customFormat="1" ht="25.5" customHeight="1" hidden="1">
      <c r="A41" s="24" t="s">
        <v>56</v>
      </c>
      <c r="B41" s="25" t="s">
        <v>57</v>
      </c>
      <c r="C41" s="26">
        <v>2</v>
      </c>
      <c r="D41" s="24" t="s">
        <v>26</v>
      </c>
      <c r="E41" s="25" t="s">
        <v>85</v>
      </c>
      <c r="F41" s="25" t="s">
        <v>86</v>
      </c>
      <c r="G41" s="25"/>
      <c r="H41" s="26"/>
      <c r="I41" s="24" t="s">
        <v>56</v>
      </c>
      <c r="J41" s="105" t="s">
        <v>57</v>
      </c>
      <c r="K41" s="154"/>
      <c r="L41" s="107"/>
      <c r="M41" s="107"/>
      <c r="N41" s="107"/>
      <c r="O41" s="155"/>
      <c r="P41" s="156">
        <f>SUM(K41:O41)</f>
        <v>0</v>
      </c>
      <c r="Q41" s="273">
        <f>P41*100/300/100</f>
        <v>0</v>
      </c>
      <c r="R41" s="111"/>
      <c r="S41" s="153"/>
    </row>
    <row r="42" spans="1:19" s="92" customFormat="1" ht="25.5" customHeight="1" hidden="1">
      <c r="A42" s="24" t="s">
        <v>40</v>
      </c>
      <c r="B42" s="25" t="s">
        <v>41</v>
      </c>
      <c r="C42" s="26">
        <v>1</v>
      </c>
      <c r="D42" s="24" t="s">
        <v>42</v>
      </c>
      <c r="E42" s="25" t="s">
        <v>90</v>
      </c>
      <c r="F42" s="25" t="s">
        <v>91</v>
      </c>
      <c r="G42" s="25"/>
      <c r="H42" s="26"/>
      <c r="I42" s="24" t="s">
        <v>90</v>
      </c>
      <c r="J42" s="105" t="s">
        <v>91</v>
      </c>
      <c r="K42" s="154"/>
      <c r="L42" s="107"/>
      <c r="M42" s="107"/>
      <c r="N42" s="107"/>
      <c r="O42" s="155"/>
      <c r="P42" s="156">
        <f>SUM(K42:O42)</f>
        <v>0</v>
      </c>
      <c r="Q42" s="273">
        <f>P42*100/300/100</f>
        <v>0</v>
      </c>
      <c r="R42" s="111"/>
      <c r="S42" s="153"/>
    </row>
    <row r="43" spans="1:19" s="92" customFormat="1" ht="25.5" customHeight="1" hidden="1">
      <c r="A43" s="35" t="s">
        <v>34</v>
      </c>
      <c r="B43" s="36" t="s">
        <v>35</v>
      </c>
      <c r="C43" s="37">
        <v>1</v>
      </c>
      <c r="D43" s="35" t="s">
        <v>36</v>
      </c>
      <c r="E43" s="36" t="s">
        <v>88</v>
      </c>
      <c r="F43" s="36" t="s">
        <v>89</v>
      </c>
      <c r="G43" s="36"/>
      <c r="H43" s="37"/>
      <c r="I43" s="35" t="s">
        <v>34</v>
      </c>
      <c r="J43" s="42" t="s">
        <v>35</v>
      </c>
      <c r="K43" s="154"/>
      <c r="L43" s="107"/>
      <c r="M43" s="107"/>
      <c r="N43" s="107"/>
      <c r="O43" s="155"/>
      <c r="P43" s="156">
        <f>SUM(K43:O43)</f>
        <v>0</v>
      </c>
      <c r="Q43" s="273">
        <f>P43*100/300/100</f>
        <v>0</v>
      </c>
      <c r="R43" s="111"/>
      <c r="S43" s="153"/>
    </row>
    <row r="44" spans="1:19" s="92" customFormat="1" ht="25.5" customHeight="1" hidden="1">
      <c r="A44" s="35" t="s">
        <v>43</v>
      </c>
      <c r="B44" s="36" t="s">
        <v>44</v>
      </c>
      <c r="C44" s="37">
        <v>1</v>
      </c>
      <c r="D44" s="35" t="s">
        <v>36</v>
      </c>
      <c r="E44" s="36" t="s">
        <v>88</v>
      </c>
      <c r="F44" s="36" t="s">
        <v>89</v>
      </c>
      <c r="G44" s="36"/>
      <c r="H44" s="37"/>
      <c r="I44" s="35" t="s">
        <v>43</v>
      </c>
      <c r="J44" s="42" t="s">
        <v>44</v>
      </c>
      <c r="K44" s="154"/>
      <c r="L44" s="107"/>
      <c r="M44" s="107"/>
      <c r="N44" s="107"/>
      <c r="O44" s="155"/>
      <c r="P44" s="156">
        <f>SUM(K44:O44)</f>
        <v>0</v>
      </c>
      <c r="Q44" s="273">
        <f>P44*100/300/100</f>
        <v>0</v>
      </c>
      <c r="R44" s="111"/>
      <c r="S44" s="153"/>
    </row>
    <row r="45" spans="1:19" s="92" customFormat="1" ht="25.5" customHeight="1" hidden="1">
      <c r="A45" s="35" t="s">
        <v>32</v>
      </c>
      <c r="B45" s="36" t="s">
        <v>33</v>
      </c>
      <c r="C45" s="37">
        <v>1</v>
      </c>
      <c r="D45" s="35" t="s">
        <v>31</v>
      </c>
      <c r="E45" s="36" t="s">
        <v>85</v>
      </c>
      <c r="F45" s="36" t="s">
        <v>86</v>
      </c>
      <c r="G45" s="36"/>
      <c r="H45" s="37"/>
      <c r="I45" s="35" t="s">
        <v>32</v>
      </c>
      <c r="J45" s="42" t="s">
        <v>33</v>
      </c>
      <c r="K45" s="154"/>
      <c r="L45" s="107"/>
      <c r="M45" s="107"/>
      <c r="N45" s="107"/>
      <c r="O45" s="155"/>
      <c r="P45" s="156">
        <f>SUM(K45:O45)</f>
        <v>0</v>
      </c>
      <c r="Q45" s="273">
        <f>P45*100/300/100</f>
        <v>0</v>
      </c>
      <c r="R45" s="111"/>
      <c r="S45" s="153"/>
    </row>
    <row r="46" spans="1:19" s="92" customFormat="1" ht="25.5" customHeight="1" hidden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4"/>
      <c r="L46" s="107"/>
      <c r="M46" s="107"/>
      <c r="N46" s="107"/>
      <c r="O46" s="155"/>
      <c r="P46" s="156">
        <f>SUM(K46:O46)</f>
        <v>0</v>
      </c>
      <c r="Q46" s="273">
        <f>P46*100/300/100</f>
        <v>0</v>
      </c>
      <c r="R46" s="111"/>
      <c r="S46" s="153"/>
    </row>
    <row r="47" spans="1:19" s="92" customFormat="1" ht="25.5" customHeight="1" hidden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4"/>
      <c r="L47" s="107"/>
      <c r="M47" s="107"/>
      <c r="N47" s="107"/>
      <c r="O47" s="155"/>
      <c r="P47" s="156">
        <f>SUM(K47:O47)</f>
        <v>0</v>
      </c>
      <c r="Q47" s="273">
        <f>P47*100/300/100</f>
        <v>0</v>
      </c>
      <c r="R47" s="111"/>
      <c r="S47" s="153"/>
    </row>
    <row r="48" spans="1:19" s="92" customFormat="1" ht="25.5" customHeight="1" hidden="1">
      <c r="A48" s="80"/>
      <c r="B48" s="81"/>
      <c r="C48" s="82"/>
      <c r="D48" s="80"/>
      <c r="E48" s="81"/>
      <c r="F48" s="81"/>
      <c r="G48" s="81"/>
      <c r="H48" s="82"/>
      <c r="I48" s="80"/>
      <c r="J48" s="158"/>
      <c r="K48" s="159"/>
      <c r="L48" s="120"/>
      <c r="M48" s="120"/>
      <c r="N48" s="120"/>
      <c r="O48" s="160"/>
      <c r="P48" s="161">
        <f>SUM(K48:O48)</f>
        <v>0</v>
      </c>
      <c r="Q48" s="302">
        <f>P48*100/300/100</f>
        <v>0</v>
      </c>
      <c r="R48" s="163"/>
      <c r="S48" s="56"/>
    </row>
    <row r="49" spans="1:19" s="92" customFormat="1" ht="11.25" customHeight="1" hidden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67"/>
      <c r="Q49" s="168"/>
      <c r="R49" s="56"/>
      <c r="S49" s="56"/>
    </row>
    <row r="50" spans="1:17" ht="30" customHeight="1" hidden="1">
      <c r="A50" s="304" t="s">
        <v>104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</row>
    <row r="51" spans="1:17" ht="42.75" customHeight="1" hidden="1">
      <c r="A51" s="170" t="s">
        <v>1</v>
      </c>
      <c r="B51" s="171" t="s">
        <v>2</v>
      </c>
      <c r="C51" s="172" t="s">
        <v>3</v>
      </c>
      <c r="D51" s="173" t="s">
        <v>4</v>
      </c>
      <c r="E51" s="171" t="s">
        <v>69</v>
      </c>
      <c r="F51" s="171" t="s">
        <v>70</v>
      </c>
      <c r="G51" s="171" t="s">
        <v>71</v>
      </c>
      <c r="H51" s="174" t="s">
        <v>72</v>
      </c>
      <c r="I51" s="170" t="s">
        <v>73</v>
      </c>
      <c r="J51" s="172" t="s">
        <v>74</v>
      </c>
      <c r="K51" s="175" t="s">
        <v>75</v>
      </c>
      <c r="L51" s="175" t="s">
        <v>76</v>
      </c>
      <c r="M51" s="175" t="s">
        <v>77</v>
      </c>
      <c r="N51" s="175" t="s">
        <v>78</v>
      </c>
      <c r="O51" s="176" t="s">
        <v>79</v>
      </c>
      <c r="P51" s="177" t="s">
        <v>102</v>
      </c>
      <c r="Q51" s="12" t="s">
        <v>81</v>
      </c>
    </row>
    <row r="52" spans="1:17" ht="22.5" customHeight="1" hidden="1">
      <c r="A52" s="35" t="s">
        <v>66</v>
      </c>
      <c r="B52" s="36" t="s">
        <v>67</v>
      </c>
      <c r="C52" s="42">
        <v>8</v>
      </c>
      <c r="D52" s="178" t="s">
        <v>65</v>
      </c>
      <c r="E52" s="36" t="s">
        <v>48</v>
      </c>
      <c r="F52" s="36" t="s">
        <v>49</v>
      </c>
      <c r="G52" s="36" t="s">
        <v>107</v>
      </c>
      <c r="H52" s="37" t="s">
        <v>108</v>
      </c>
      <c r="I52" s="35" t="s">
        <v>109</v>
      </c>
      <c r="J52" s="42" t="s">
        <v>67</v>
      </c>
      <c r="K52" s="179"/>
      <c r="L52" s="180"/>
      <c r="M52" s="180"/>
      <c r="N52" s="180"/>
      <c r="O52" s="181"/>
      <c r="P52" s="151">
        <f>SUM(K52:O52)</f>
        <v>0</v>
      </c>
      <c r="Q52" s="182">
        <f>P52*100/300/100</f>
        <v>0</v>
      </c>
    </row>
    <row r="53" spans="1:17" ht="22.5" customHeight="1" hidden="1">
      <c r="A53" s="35" t="s">
        <v>32</v>
      </c>
      <c r="B53" s="36" t="s">
        <v>64</v>
      </c>
      <c r="C53" s="42">
        <v>8</v>
      </c>
      <c r="D53" s="178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79"/>
      <c r="L53" s="180"/>
      <c r="M53" s="180"/>
      <c r="N53" s="180"/>
      <c r="O53" s="181"/>
      <c r="P53" s="156">
        <f>SUM(K53:O53)</f>
        <v>0</v>
      </c>
      <c r="Q53" s="183">
        <f>P53*100/300/100</f>
        <v>0</v>
      </c>
    </row>
    <row r="54" spans="1:17" ht="22.5" customHeight="1" hidden="1">
      <c r="A54" s="35" t="s">
        <v>61</v>
      </c>
      <c r="B54" s="36" t="s">
        <v>62</v>
      </c>
      <c r="C54" s="42">
        <v>8</v>
      </c>
      <c r="D54" s="178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79"/>
      <c r="L54" s="180"/>
      <c r="M54" s="180"/>
      <c r="N54" s="180"/>
      <c r="O54" s="181"/>
      <c r="P54" s="156">
        <f>SUM(K54:O54)</f>
        <v>0</v>
      </c>
      <c r="Q54" s="183">
        <f>P54*100/300/100</f>
        <v>0</v>
      </c>
    </row>
    <row r="55" ht="12.75" hidden="1"/>
    <row r="56" ht="12.75" hidden="1"/>
    <row r="57" ht="12.75" hidden="1"/>
    <row r="58" ht="12.75" hidden="1"/>
  </sheetData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54"/>
  <sheetViews>
    <sheetView workbookViewId="0" topLeftCell="A1">
      <selection activeCell="L11" sqref="L11"/>
    </sheetView>
  </sheetViews>
  <sheetFormatPr defaultColWidth="9.140625" defaultRowHeight="12.75"/>
  <cols>
    <col min="1" max="1" width="7.7109375" style="89" customWidth="1"/>
    <col min="2" max="2" width="9.7109375" style="89" customWidth="1"/>
    <col min="3" max="3" width="4.140625" style="89" customWidth="1"/>
    <col min="4" max="4" width="12.421875" style="89" customWidth="1"/>
    <col min="5" max="5" width="8.28125" style="89" customWidth="1"/>
    <col min="6" max="6" width="8.421875" style="89" customWidth="1"/>
    <col min="7" max="7" width="8.57421875" style="89" customWidth="1"/>
    <col min="8" max="8" width="8.140625" style="89" customWidth="1"/>
    <col min="9" max="9" width="9.140625" style="89" customWidth="1"/>
    <col min="10" max="10" width="8.421875" style="89" customWidth="1"/>
    <col min="11" max="15" width="4.00390625" style="89" customWidth="1"/>
    <col min="16" max="16" width="10.28125" style="90" customWidth="1"/>
    <col min="17" max="17" width="9.57421875" style="90" customWidth="1"/>
    <col min="18" max="18" width="10.00390625" style="90" customWidth="1"/>
    <col min="19" max="19" width="10.8515625" style="90" customWidth="1"/>
    <col min="20" max="16384" width="9.140625" style="89" customWidth="1"/>
  </cols>
  <sheetData>
    <row r="1" spans="1:21" ht="38.25" customHeight="1">
      <c r="A1" s="303" t="s">
        <v>125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91"/>
      <c r="T1" s="91"/>
      <c r="U1" s="92"/>
    </row>
    <row r="2" spans="1:19" ht="51" customHeight="1">
      <c r="A2" s="2" t="s">
        <v>1</v>
      </c>
      <c r="B2" s="3" t="s">
        <v>2</v>
      </c>
      <c r="C2" s="93" t="s">
        <v>3</v>
      </c>
      <c r="D2" s="2" t="s">
        <v>4</v>
      </c>
      <c r="E2" s="3" t="s">
        <v>69</v>
      </c>
      <c r="F2" s="3" t="s">
        <v>70</v>
      </c>
      <c r="G2" s="3" t="s">
        <v>71</v>
      </c>
      <c r="H2" s="93" t="s">
        <v>72</v>
      </c>
      <c r="I2" s="2" t="s">
        <v>73</v>
      </c>
      <c r="J2" s="4" t="s">
        <v>74</v>
      </c>
      <c r="K2" s="94" t="s">
        <v>75</v>
      </c>
      <c r="L2" s="94" t="s">
        <v>76</v>
      </c>
      <c r="M2" s="94" t="s">
        <v>77</v>
      </c>
      <c r="N2" s="94" t="s">
        <v>78</v>
      </c>
      <c r="O2" s="95" t="s">
        <v>79</v>
      </c>
      <c r="P2" s="96" t="s">
        <v>80</v>
      </c>
      <c r="Q2" s="11" t="s">
        <v>81</v>
      </c>
      <c r="R2" s="96" t="s">
        <v>20</v>
      </c>
      <c r="S2" s="97"/>
    </row>
    <row r="3" spans="1:19" ht="25.5" customHeight="1">
      <c r="A3" s="13" t="s">
        <v>21</v>
      </c>
      <c r="B3" s="14" t="s">
        <v>22</v>
      </c>
      <c r="C3" s="15">
        <v>1</v>
      </c>
      <c r="D3" s="13" t="s">
        <v>23</v>
      </c>
      <c r="E3" s="14" t="s">
        <v>56</v>
      </c>
      <c r="F3" s="14" t="s">
        <v>82</v>
      </c>
      <c r="G3" s="14" t="s">
        <v>83</v>
      </c>
      <c r="H3" s="15" t="s">
        <v>84</v>
      </c>
      <c r="I3" s="13" t="s">
        <v>21</v>
      </c>
      <c r="J3" s="87" t="s">
        <v>22</v>
      </c>
      <c r="K3" s="98"/>
      <c r="L3" s="99"/>
      <c r="M3" s="99"/>
      <c r="N3" s="99"/>
      <c r="O3" s="100"/>
      <c r="P3" s="101">
        <f aca="true" t="shared" si="0" ref="P3:P14">SUM(K3:N3)</f>
        <v>0</v>
      </c>
      <c r="Q3" s="102">
        <f aca="true" t="shared" si="1" ref="Q3:Q14">P3*100/200/100</f>
        <v>0</v>
      </c>
      <c r="R3" s="103"/>
      <c r="S3" s="104"/>
    </row>
    <row r="4" spans="1:19" ht="25.5" customHeight="1">
      <c r="A4" s="24" t="s">
        <v>24</v>
      </c>
      <c r="B4" s="25" t="s">
        <v>25</v>
      </c>
      <c r="C4" s="26">
        <v>1</v>
      </c>
      <c r="D4" s="24" t="s">
        <v>26</v>
      </c>
      <c r="E4" s="25" t="s">
        <v>85</v>
      </c>
      <c r="F4" s="25" t="s">
        <v>86</v>
      </c>
      <c r="G4" s="25" t="s">
        <v>40</v>
      </c>
      <c r="H4" s="26" t="s">
        <v>87</v>
      </c>
      <c r="I4" s="24" t="s">
        <v>24</v>
      </c>
      <c r="J4" s="105" t="s">
        <v>25</v>
      </c>
      <c r="K4" s="106"/>
      <c r="L4" s="107"/>
      <c r="M4" s="107"/>
      <c r="N4" s="107"/>
      <c r="O4" s="108"/>
      <c r="P4" s="109">
        <f t="shared" si="0"/>
        <v>0</v>
      </c>
      <c r="Q4" s="110">
        <f t="shared" si="1"/>
        <v>0</v>
      </c>
      <c r="R4" s="111"/>
      <c r="S4" s="104"/>
    </row>
    <row r="5" spans="1:19" ht="25.5" customHeight="1">
      <c r="A5" s="24" t="s">
        <v>37</v>
      </c>
      <c r="B5" s="25" t="s">
        <v>38</v>
      </c>
      <c r="C5" s="26">
        <v>1</v>
      </c>
      <c r="D5" s="24" t="s">
        <v>39</v>
      </c>
      <c r="E5" s="25" t="s">
        <v>88</v>
      </c>
      <c r="F5" s="25" t="s">
        <v>89</v>
      </c>
      <c r="G5" s="25"/>
      <c r="H5" s="26"/>
      <c r="I5" s="24" t="s">
        <v>37</v>
      </c>
      <c r="J5" s="105" t="s">
        <v>38</v>
      </c>
      <c r="K5" s="106"/>
      <c r="L5" s="107"/>
      <c r="M5" s="107"/>
      <c r="N5" s="107"/>
      <c r="O5" s="108"/>
      <c r="P5" s="109">
        <f t="shared" si="0"/>
        <v>0</v>
      </c>
      <c r="Q5" s="110">
        <f t="shared" si="1"/>
        <v>0</v>
      </c>
      <c r="R5" s="111"/>
      <c r="S5" s="104"/>
    </row>
    <row r="6" spans="1:19" ht="25.5" customHeight="1">
      <c r="A6" s="24" t="s">
        <v>27</v>
      </c>
      <c r="B6" s="25" t="s">
        <v>28</v>
      </c>
      <c r="C6" s="26">
        <v>1</v>
      </c>
      <c r="D6" s="24" t="s">
        <v>26</v>
      </c>
      <c r="E6" s="25" t="s">
        <v>85</v>
      </c>
      <c r="F6" s="25" t="s">
        <v>86</v>
      </c>
      <c r="G6" s="25"/>
      <c r="H6" s="26"/>
      <c r="I6" s="24" t="s">
        <v>27</v>
      </c>
      <c r="J6" s="105" t="s">
        <v>28</v>
      </c>
      <c r="K6" s="106"/>
      <c r="L6" s="107"/>
      <c r="M6" s="107"/>
      <c r="N6" s="107"/>
      <c r="O6" s="108"/>
      <c r="P6" s="109">
        <f t="shared" si="0"/>
        <v>0</v>
      </c>
      <c r="Q6" s="110">
        <f t="shared" si="1"/>
        <v>0</v>
      </c>
      <c r="R6" s="111"/>
      <c r="S6" s="104"/>
    </row>
    <row r="7" spans="1:19" ht="25.5" customHeight="1">
      <c r="A7" s="24" t="s">
        <v>29</v>
      </c>
      <c r="B7" s="25" t="s">
        <v>30</v>
      </c>
      <c r="C7" s="26">
        <v>1</v>
      </c>
      <c r="D7" s="24" t="s">
        <v>31</v>
      </c>
      <c r="E7" s="25" t="s">
        <v>85</v>
      </c>
      <c r="F7" s="25" t="s">
        <v>86</v>
      </c>
      <c r="G7" s="25" t="s">
        <v>40</v>
      </c>
      <c r="H7" s="26" t="s">
        <v>87</v>
      </c>
      <c r="I7" s="24" t="s">
        <v>29</v>
      </c>
      <c r="J7" s="105" t="s">
        <v>30</v>
      </c>
      <c r="K7" s="106"/>
      <c r="L7" s="107"/>
      <c r="M7" s="107"/>
      <c r="N7" s="107"/>
      <c r="O7" s="108"/>
      <c r="P7" s="109">
        <f t="shared" si="0"/>
        <v>0</v>
      </c>
      <c r="Q7" s="110">
        <f t="shared" si="1"/>
        <v>0</v>
      </c>
      <c r="R7" s="111"/>
      <c r="S7" s="104"/>
    </row>
    <row r="8" spans="1:19" ht="25.5" customHeight="1">
      <c r="A8" s="24" t="s">
        <v>40</v>
      </c>
      <c r="B8" s="25" t="s">
        <v>41</v>
      </c>
      <c r="C8" s="26">
        <v>1</v>
      </c>
      <c r="D8" s="24" t="s">
        <v>42</v>
      </c>
      <c r="E8" s="25" t="s">
        <v>90</v>
      </c>
      <c r="F8" s="25" t="s">
        <v>91</v>
      </c>
      <c r="G8" s="25"/>
      <c r="H8" s="26"/>
      <c r="I8" s="24" t="s">
        <v>90</v>
      </c>
      <c r="J8" s="105" t="s">
        <v>91</v>
      </c>
      <c r="K8" s="106"/>
      <c r="L8" s="107"/>
      <c r="M8" s="107"/>
      <c r="N8" s="107"/>
      <c r="O8" s="108"/>
      <c r="P8" s="109">
        <f t="shared" si="0"/>
        <v>0</v>
      </c>
      <c r="Q8" s="110">
        <f t="shared" si="1"/>
        <v>0</v>
      </c>
      <c r="R8" s="111"/>
      <c r="S8" s="104"/>
    </row>
    <row r="9" spans="1:19" ht="25.5" customHeight="1">
      <c r="A9" s="24" t="s">
        <v>34</v>
      </c>
      <c r="B9" s="25" t="s">
        <v>35</v>
      </c>
      <c r="C9" s="26">
        <v>1</v>
      </c>
      <c r="D9" s="24" t="s">
        <v>36</v>
      </c>
      <c r="E9" s="25" t="s">
        <v>88</v>
      </c>
      <c r="F9" s="25" t="s">
        <v>89</v>
      </c>
      <c r="G9" s="25"/>
      <c r="H9" s="26"/>
      <c r="I9" s="24" t="s">
        <v>34</v>
      </c>
      <c r="J9" s="105" t="s">
        <v>35</v>
      </c>
      <c r="K9" s="106"/>
      <c r="L9" s="107"/>
      <c r="M9" s="107"/>
      <c r="N9" s="107"/>
      <c r="O9" s="108"/>
      <c r="P9" s="109">
        <f t="shared" si="0"/>
        <v>0</v>
      </c>
      <c r="Q9" s="110">
        <f t="shared" si="1"/>
        <v>0</v>
      </c>
      <c r="R9" s="111"/>
      <c r="S9" s="104"/>
    </row>
    <row r="10" spans="1:19" ht="25.5" customHeight="1">
      <c r="A10" s="24" t="s">
        <v>43</v>
      </c>
      <c r="B10" s="25" t="s">
        <v>44</v>
      </c>
      <c r="C10" s="26">
        <v>1</v>
      </c>
      <c r="D10" s="24" t="s">
        <v>36</v>
      </c>
      <c r="E10" s="25" t="s">
        <v>88</v>
      </c>
      <c r="F10" s="25" t="s">
        <v>89</v>
      </c>
      <c r="G10" s="25"/>
      <c r="H10" s="26"/>
      <c r="I10" s="24" t="s">
        <v>43</v>
      </c>
      <c r="J10" s="105" t="s">
        <v>44</v>
      </c>
      <c r="K10" s="106"/>
      <c r="L10" s="107"/>
      <c r="M10" s="107"/>
      <c r="N10" s="107"/>
      <c r="O10" s="108"/>
      <c r="P10" s="109">
        <f t="shared" si="0"/>
        <v>0</v>
      </c>
      <c r="Q10" s="110">
        <f t="shared" si="1"/>
        <v>0</v>
      </c>
      <c r="R10" s="111"/>
      <c r="S10" s="104"/>
    </row>
    <row r="11" spans="1:19" ht="25.5" customHeight="1">
      <c r="A11" s="35" t="s">
        <v>32</v>
      </c>
      <c r="B11" s="36" t="s">
        <v>33</v>
      </c>
      <c r="C11" s="37">
        <v>1</v>
      </c>
      <c r="D11" s="35" t="s">
        <v>31</v>
      </c>
      <c r="E11" s="36" t="s">
        <v>85</v>
      </c>
      <c r="F11" s="36" t="s">
        <v>86</v>
      </c>
      <c r="G11" s="36"/>
      <c r="H11" s="37"/>
      <c r="I11" s="35" t="s">
        <v>32</v>
      </c>
      <c r="J11" s="42" t="s">
        <v>33</v>
      </c>
      <c r="K11" s="106"/>
      <c r="L11" s="107"/>
      <c r="M11" s="107"/>
      <c r="N11" s="107"/>
      <c r="O11" s="108"/>
      <c r="P11" s="109">
        <f t="shared" si="0"/>
        <v>0</v>
      </c>
      <c r="Q11" s="110">
        <f t="shared" si="1"/>
        <v>0</v>
      </c>
      <c r="R11" s="111"/>
      <c r="S11" s="104"/>
    </row>
    <row r="12" spans="1:19" ht="25.5" customHeight="1">
      <c r="A12" s="35"/>
      <c r="B12" s="36"/>
      <c r="C12" s="37"/>
      <c r="D12" s="35"/>
      <c r="E12" s="36"/>
      <c r="F12" s="36"/>
      <c r="G12" s="36"/>
      <c r="H12" s="37"/>
      <c r="I12" s="35"/>
      <c r="J12" s="42"/>
      <c r="K12" s="106"/>
      <c r="L12" s="107"/>
      <c r="M12" s="107"/>
      <c r="N12" s="107"/>
      <c r="O12" s="108"/>
      <c r="P12" s="109">
        <f t="shared" si="0"/>
        <v>0</v>
      </c>
      <c r="Q12" s="110">
        <f t="shared" si="1"/>
        <v>0</v>
      </c>
      <c r="R12" s="111"/>
      <c r="S12" s="104"/>
    </row>
    <row r="13" spans="1:19" ht="25.5" customHeight="1">
      <c r="A13" s="35"/>
      <c r="B13" s="36"/>
      <c r="C13" s="37"/>
      <c r="D13" s="35"/>
      <c r="E13" s="36"/>
      <c r="F13" s="36"/>
      <c r="G13" s="36"/>
      <c r="H13" s="37"/>
      <c r="I13" s="35"/>
      <c r="J13" s="42"/>
      <c r="K13" s="106"/>
      <c r="L13" s="107"/>
      <c r="M13" s="107"/>
      <c r="N13" s="107"/>
      <c r="O13" s="108"/>
      <c r="P13" s="109">
        <f t="shared" si="0"/>
        <v>0</v>
      </c>
      <c r="Q13" s="110">
        <f t="shared" si="1"/>
        <v>0</v>
      </c>
      <c r="R13" s="111"/>
      <c r="S13" s="104"/>
    </row>
    <row r="14" spans="1:19" ht="25.5" customHeight="1">
      <c r="A14" s="43"/>
      <c r="B14" s="44"/>
      <c r="C14" s="75"/>
      <c r="D14" s="43"/>
      <c r="E14" s="44"/>
      <c r="F14" s="44"/>
      <c r="G14" s="44"/>
      <c r="H14" s="75"/>
      <c r="I14" s="43"/>
      <c r="J14" s="45"/>
      <c r="K14" s="119"/>
      <c r="L14" s="120"/>
      <c r="M14" s="120"/>
      <c r="N14" s="120"/>
      <c r="O14" s="121"/>
      <c r="P14" s="122">
        <f t="shared" si="0"/>
        <v>0</v>
      </c>
      <c r="Q14" s="123">
        <f t="shared" si="1"/>
        <v>0</v>
      </c>
      <c r="R14" s="124"/>
      <c r="S14" s="104"/>
    </row>
    <row r="15" spans="1:19" s="125" customFormat="1" ht="12.75" customHeight="1">
      <c r="A15" s="54"/>
      <c r="B15" s="54"/>
      <c r="C15" s="54"/>
      <c r="D15" s="54"/>
      <c r="E15" s="54"/>
      <c r="F15" s="54"/>
      <c r="G15" s="54"/>
      <c r="H15" s="54"/>
      <c r="I15" s="54"/>
      <c r="J15" s="54"/>
      <c r="K15" s="55"/>
      <c r="L15" s="55"/>
      <c r="M15" s="55"/>
      <c r="N15" s="55"/>
      <c r="O15" s="55"/>
      <c r="P15" s="56"/>
      <c r="Q15" s="56"/>
      <c r="R15" s="56"/>
      <c r="S15" s="56"/>
    </row>
    <row r="16" spans="1:20" s="92" customFormat="1" ht="39.75" customHeight="1">
      <c r="A16" s="303" t="s">
        <v>126</v>
      </c>
      <c r="B16" s="303"/>
      <c r="C16" s="303"/>
      <c r="D16" s="303"/>
      <c r="E16" s="303"/>
      <c r="F16" s="303"/>
      <c r="G16" s="303"/>
      <c r="H16" s="303"/>
      <c r="I16" s="303"/>
      <c r="J16" s="303"/>
      <c r="K16" s="303"/>
      <c r="L16" s="303"/>
      <c r="M16" s="303"/>
      <c r="N16" s="303"/>
      <c r="O16" s="303"/>
      <c r="P16" s="303"/>
      <c r="Q16" s="303"/>
      <c r="R16" s="303"/>
      <c r="S16" s="126"/>
      <c r="T16" s="126"/>
    </row>
    <row r="17" spans="1:19" ht="51" customHeight="1">
      <c r="A17" s="57" t="s">
        <v>1</v>
      </c>
      <c r="B17" s="58" t="s">
        <v>2</v>
      </c>
      <c r="C17" s="59" t="s">
        <v>3</v>
      </c>
      <c r="D17" s="60" t="s">
        <v>4</v>
      </c>
      <c r="E17" s="58" t="s">
        <v>69</v>
      </c>
      <c r="F17" s="58" t="s">
        <v>70</v>
      </c>
      <c r="G17" s="58" t="s">
        <v>71</v>
      </c>
      <c r="H17" s="144" t="s">
        <v>72</v>
      </c>
      <c r="I17" s="2" t="s">
        <v>73</v>
      </c>
      <c r="J17" s="4" t="s">
        <v>74</v>
      </c>
      <c r="K17" s="189" t="s">
        <v>75</v>
      </c>
      <c r="L17" s="145" t="s">
        <v>76</v>
      </c>
      <c r="M17" s="145" t="s">
        <v>77</v>
      </c>
      <c r="N17" s="145" t="s">
        <v>78</v>
      </c>
      <c r="O17" s="145" t="s">
        <v>79</v>
      </c>
      <c r="P17" s="67" t="s">
        <v>80</v>
      </c>
      <c r="Q17" s="66" t="s">
        <v>81</v>
      </c>
      <c r="R17" s="12" t="s">
        <v>20</v>
      </c>
      <c r="S17" s="97"/>
    </row>
    <row r="18" spans="1:19" ht="25.5" customHeight="1">
      <c r="A18" s="13" t="s">
        <v>50</v>
      </c>
      <c r="B18" s="14" t="s">
        <v>51</v>
      </c>
      <c r="C18" s="15">
        <v>2</v>
      </c>
      <c r="D18" s="13" t="s">
        <v>26</v>
      </c>
      <c r="E18" s="14" t="s">
        <v>85</v>
      </c>
      <c r="F18" s="14" t="s">
        <v>86</v>
      </c>
      <c r="G18" s="14"/>
      <c r="H18" s="15"/>
      <c r="I18" s="13" t="s">
        <v>50</v>
      </c>
      <c r="J18" s="87" t="s">
        <v>51</v>
      </c>
      <c r="K18" s="128"/>
      <c r="L18" s="99"/>
      <c r="M18" s="99"/>
      <c r="N18" s="99"/>
      <c r="O18" s="129"/>
      <c r="P18" s="130">
        <f aca="true" t="shared" si="2" ref="P18:P26">SUM(L18:O18)</f>
        <v>0</v>
      </c>
      <c r="Q18" s="131">
        <f aca="true" t="shared" si="3" ref="Q18:Q26">P18*100/280/100</f>
        <v>0</v>
      </c>
      <c r="R18" s="23"/>
      <c r="S18" s="104"/>
    </row>
    <row r="19" spans="1:19" ht="25.5" customHeight="1">
      <c r="A19" s="35" t="s">
        <v>52</v>
      </c>
      <c r="B19" s="36" t="s">
        <v>53</v>
      </c>
      <c r="C19" s="37">
        <v>2</v>
      </c>
      <c r="D19" s="35" t="s">
        <v>39</v>
      </c>
      <c r="E19" s="36" t="s">
        <v>94</v>
      </c>
      <c r="F19" s="36" t="s">
        <v>95</v>
      </c>
      <c r="G19" s="36"/>
      <c r="H19" s="37"/>
      <c r="I19" s="35" t="s">
        <v>52</v>
      </c>
      <c r="J19" s="42" t="s">
        <v>53</v>
      </c>
      <c r="K19" s="132"/>
      <c r="L19" s="107"/>
      <c r="M19" s="107"/>
      <c r="N19" s="107"/>
      <c r="O19" s="133"/>
      <c r="P19" s="134">
        <f t="shared" si="2"/>
        <v>0</v>
      </c>
      <c r="Q19" s="135">
        <f t="shared" si="3"/>
        <v>0</v>
      </c>
      <c r="R19" s="34"/>
      <c r="S19" s="104"/>
    </row>
    <row r="20" spans="1:19" ht="25.5" customHeight="1">
      <c r="A20" s="35" t="s">
        <v>54</v>
      </c>
      <c r="B20" s="36" t="s">
        <v>55</v>
      </c>
      <c r="C20" s="37">
        <v>2</v>
      </c>
      <c r="D20" s="35" t="s">
        <v>39</v>
      </c>
      <c r="E20" s="36" t="s">
        <v>96</v>
      </c>
      <c r="F20" s="36" t="s">
        <v>97</v>
      </c>
      <c r="G20" s="36" t="s">
        <v>94</v>
      </c>
      <c r="H20" s="37" t="s">
        <v>95</v>
      </c>
      <c r="I20" s="35" t="s">
        <v>54</v>
      </c>
      <c r="J20" s="42" t="s">
        <v>55</v>
      </c>
      <c r="K20" s="132"/>
      <c r="L20" s="107"/>
      <c r="M20" s="107"/>
      <c r="N20" s="107"/>
      <c r="O20" s="133"/>
      <c r="P20" s="134">
        <f t="shared" si="2"/>
        <v>0</v>
      </c>
      <c r="Q20" s="135">
        <f t="shared" si="3"/>
        <v>0</v>
      </c>
      <c r="R20" s="34"/>
      <c r="S20" s="104"/>
    </row>
    <row r="21" spans="1:19" ht="25.5" customHeight="1">
      <c r="A21" s="35" t="s">
        <v>56</v>
      </c>
      <c r="B21" s="36" t="s">
        <v>57</v>
      </c>
      <c r="C21" s="37">
        <v>2</v>
      </c>
      <c r="D21" s="35" t="s">
        <v>26</v>
      </c>
      <c r="E21" s="36" t="s">
        <v>85</v>
      </c>
      <c r="F21" s="36" t="s">
        <v>86</v>
      </c>
      <c r="G21" s="36"/>
      <c r="H21" s="37"/>
      <c r="I21" s="35" t="s">
        <v>56</v>
      </c>
      <c r="J21" s="42" t="s">
        <v>57</v>
      </c>
      <c r="K21" s="132"/>
      <c r="L21" s="107"/>
      <c r="M21" s="107"/>
      <c r="N21" s="107"/>
      <c r="O21" s="133"/>
      <c r="P21" s="134">
        <f t="shared" si="2"/>
        <v>0</v>
      </c>
      <c r="Q21" s="135">
        <f t="shared" si="3"/>
        <v>0</v>
      </c>
      <c r="R21" s="34"/>
      <c r="S21" s="104"/>
    </row>
    <row r="22" spans="1:19" ht="25.5" customHeight="1">
      <c r="A22" s="35" t="s">
        <v>48</v>
      </c>
      <c r="B22" s="36" t="s">
        <v>49</v>
      </c>
      <c r="C22" s="37">
        <v>2</v>
      </c>
      <c r="D22" s="35" t="s">
        <v>31</v>
      </c>
      <c r="E22" s="36" t="s">
        <v>85</v>
      </c>
      <c r="F22" s="36" t="s">
        <v>93</v>
      </c>
      <c r="G22" s="36"/>
      <c r="H22" s="37"/>
      <c r="I22" s="35" t="s">
        <v>48</v>
      </c>
      <c r="J22" s="42" t="s">
        <v>49</v>
      </c>
      <c r="K22" s="132"/>
      <c r="L22" s="107"/>
      <c r="M22" s="107"/>
      <c r="N22" s="107"/>
      <c r="O22" s="133"/>
      <c r="P22" s="134">
        <f t="shared" si="2"/>
        <v>0</v>
      </c>
      <c r="Q22" s="135">
        <f t="shared" si="3"/>
        <v>0</v>
      </c>
      <c r="R22" s="34"/>
      <c r="S22" s="104"/>
    </row>
    <row r="23" spans="1:19" ht="25.5" customHeight="1">
      <c r="A23" s="24" t="s">
        <v>46</v>
      </c>
      <c r="B23" s="25" t="s">
        <v>47</v>
      </c>
      <c r="C23" s="26">
        <v>2</v>
      </c>
      <c r="D23" s="24" t="s">
        <v>26</v>
      </c>
      <c r="E23" s="25" t="s">
        <v>85</v>
      </c>
      <c r="F23" s="25" t="s">
        <v>93</v>
      </c>
      <c r="G23" s="25"/>
      <c r="H23" s="26"/>
      <c r="I23" s="24" t="s">
        <v>46</v>
      </c>
      <c r="J23" s="105" t="s">
        <v>47</v>
      </c>
      <c r="K23" s="132"/>
      <c r="L23" s="107"/>
      <c r="M23" s="107"/>
      <c r="N23" s="107"/>
      <c r="O23" s="133"/>
      <c r="P23" s="134">
        <f t="shared" si="2"/>
        <v>0</v>
      </c>
      <c r="Q23" s="135">
        <f t="shared" si="3"/>
        <v>0</v>
      </c>
      <c r="R23" s="34"/>
      <c r="S23" s="104"/>
    </row>
    <row r="24" spans="1:19" ht="25.5" customHeight="1">
      <c r="A24" s="35"/>
      <c r="B24" s="36"/>
      <c r="C24" s="37"/>
      <c r="D24" s="35"/>
      <c r="E24" s="36"/>
      <c r="F24" s="36"/>
      <c r="G24" s="36"/>
      <c r="H24" s="37"/>
      <c r="I24" s="35"/>
      <c r="J24" s="42"/>
      <c r="K24" s="132"/>
      <c r="L24" s="107"/>
      <c r="M24" s="107"/>
      <c r="N24" s="107"/>
      <c r="O24" s="133"/>
      <c r="P24" s="134">
        <f t="shared" si="2"/>
        <v>0</v>
      </c>
      <c r="Q24" s="135">
        <f t="shared" si="3"/>
        <v>0</v>
      </c>
      <c r="R24" s="34"/>
      <c r="S24" s="104"/>
    </row>
    <row r="25" spans="1:19" ht="25.5" customHeight="1">
      <c r="A25" s="24"/>
      <c r="B25" s="25"/>
      <c r="C25" s="26"/>
      <c r="D25" s="24"/>
      <c r="E25" s="25"/>
      <c r="F25" s="25"/>
      <c r="G25" s="25"/>
      <c r="H25" s="26"/>
      <c r="I25" s="24"/>
      <c r="J25" s="105"/>
      <c r="K25" s="132"/>
      <c r="L25" s="107"/>
      <c r="M25" s="107"/>
      <c r="N25" s="107"/>
      <c r="O25" s="133"/>
      <c r="P25" s="134">
        <f t="shared" si="2"/>
        <v>0</v>
      </c>
      <c r="Q25" s="135">
        <f t="shared" si="3"/>
        <v>0</v>
      </c>
      <c r="R25" s="34"/>
      <c r="S25" s="104"/>
    </row>
    <row r="26" spans="1:19" ht="25.5" customHeight="1">
      <c r="A26" s="35"/>
      <c r="B26" s="36"/>
      <c r="C26" s="37"/>
      <c r="D26" s="35"/>
      <c r="E26" s="36"/>
      <c r="F26" s="36"/>
      <c r="G26" s="36"/>
      <c r="H26" s="37"/>
      <c r="I26" s="35"/>
      <c r="J26" s="42"/>
      <c r="K26" s="132"/>
      <c r="L26" s="107"/>
      <c r="M26" s="107"/>
      <c r="N26" s="107"/>
      <c r="O26" s="133"/>
      <c r="P26" s="134">
        <f t="shared" si="2"/>
        <v>0</v>
      </c>
      <c r="Q26" s="135">
        <f t="shared" si="3"/>
        <v>0</v>
      </c>
      <c r="R26" s="34"/>
      <c r="S26" s="104"/>
    </row>
    <row r="27" spans="1:19" ht="25.5" customHeight="1">
      <c r="A27" s="136" t="s">
        <v>98</v>
      </c>
      <c r="B27" s="137" t="s">
        <v>99</v>
      </c>
      <c r="C27" s="138">
        <v>2</v>
      </c>
      <c r="D27" s="139" t="s">
        <v>100</v>
      </c>
      <c r="E27" s="137" t="s">
        <v>96</v>
      </c>
      <c r="F27" s="137" t="s">
        <v>97</v>
      </c>
      <c r="G27" s="137" t="s">
        <v>94</v>
      </c>
      <c r="H27" s="140" t="s">
        <v>95</v>
      </c>
      <c r="I27" s="136" t="s">
        <v>98</v>
      </c>
      <c r="J27" s="138" t="s">
        <v>99</v>
      </c>
      <c r="K27" s="141"/>
      <c r="L27" s="142"/>
      <c r="M27" s="142"/>
      <c r="N27" s="142"/>
      <c r="O27" s="143"/>
      <c r="P27" s="305"/>
      <c r="Q27" s="305"/>
      <c r="R27" s="305"/>
      <c r="S27" s="104"/>
    </row>
    <row r="28" spans="1:19" ht="25.5" customHeight="1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201"/>
      <c r="L28" s="201"/>
      <c r="M28" s="201"/>
      <c r="N28" s="201"/>
      <c r="O28" s="201"/>
      <c r="P28" s="56"/>
      <c r="Q28" s="125"/>
      <c r="R28" s="125"/>
      <c r="S28" s="104"/>
    </row>
    <row r="29" spans="1:22" s="92" customFormat="1" ht="47.25" customHeight="1">
      <c r="A29" s="303" t="s">
        <v>127</v>
      </c>
      <c r="B29" s="303"/>
      <c r="C29" s="303"/>
      <c r="D29" s="303"/>
      <c r="E29" s="303"/>
      <c r="F29" s="303"/>
      <c r="G29" s="303"/>
      <c r="H29" s="303"/>
      <c r="I29" s="303"/>
      <c r="J29" s="303"/>
      <c r="K29" s="303"/>
      <c r="L29" s="303"/>
      <c r="M29" s="303"/>
      <c r="N29" s="303"/>
      <c r="O29" s="303"/>
      <c r="P29" s="303"/>
      <c r="Q29" s="303"/>
      <c r="R29" s="303"/>
      <c r="S29" s="126"/>
      <c r="T29" s="126"/>
      <c r="U29" s="125"/>
      <c r="V29" s="125"/>
    </row>
    <row r="30" spans="1:19" s="92" customFormat="1" ht="60.75" customHeight="1">
      <c r="A30" s="170" t="s">
        <v>1</v>
      </c>
      <c r="B30" s="171" t="s">
        <v>2</v>
      </c>
      <c r="C30" s="172" t="s">
        <v>3</v>
      </c>
      <c r="D30" s="173" t="s">
        <v>4</v>
      </c>
      <c r="E30" s="171" t="s">
        <v>69</v>
      </c>
      <c r="F30" s="171" t="s">
        <v>70</v>
      </c>
      <c r="G30" s="171" t="s">
        <v>71</v>
      </c>
      <c r="H30" s="174" t="s">
        <v>72</v>
      </c>
      <c r="I30" s="202" t="s">
        <v>73</v>
      </c>
      <c r="J30" s="203" t="s">
        <v>74</v>
      </c>
      <c r="K30" s="175" t="s">
        <v>75</v>
      </c>
      <c r="L30" s="175" t="s">
        <v>76</v>
      </c>
      <c r="M30" s="175" t="s">
        <v>77</v>
      </c>
      <c r="N30" s="175" t="s">
        <v>78</v>
      </c>
      <c r="O30" s="176" t="s">
        <v>79</v>
      </c>
      <c r="P30" s="177" t="s">
        <v>102</v>
      </c>
      <c r="Q30" s="204" t="s">
        <v>81</v>
      </c>
      <c r="R30" s="12" t="s">
        <v>103</v>
      </c>
      <c r="S30" s="148"/>
    </row>
    <row r="31" spans="1:19" s="92" customFormat="1" ht="25.5" customHeight="1">
      <c r="A31" s="68" t="s">
        <v>21</v>
      </c>
      <c r="B31" s="69" t="s">
        <v>22</v>
      </c>
      <c r="C31" s="70">
        <v>1</v>
      </c>
      <c r="D31" s="68" t="s">
        <v>23</v>
      </c>
      <c r="E31" s="69" t="s">
        <v>56</v>
      </c>
      <c r="F31" s="69" t="s">
        <v>82</v>
      </c>
      <c r="G31" s="69" t="s">
        <v>83</v>
      </c>
      <c r="H31" s="70" t="s">
        <v>84</v>
      </c>
      <c r="I31" s="68" t="s">
        <v>21</v>
      </c>
      <c r="J31" s="190" t="s">
        <v>22</v>
      </c>
      <c r="K31" s="149"/>
      <c r="L31" s="99"/>
      <c r="M31" s="99"/>
      <c r="N31" s="99"/>
      <c r="O31" s="150"/>
      <c r="P31" s="151">
        <f aca="true" t="shared" si="4" ref="P31:P48">SUM(K31:O31)</f>
        <v>0</v>
      </c>
      <c r="Q31" s="152">
        <f aca="true" t="shared" si="5" ref="Q31:Q45">P31*100/300/100</f>
        <v>0</v>
      </c>
      <c r="R31" s="103"/>
      <c r="S31" s="153"/>
    </row>
    <row r="32" spans="1:19" s="92" customFormat="1" ht="25.5" customHeight="1">
      <c r="A32" s="24" t="s">
        <v>24</v>
      </c>
      <c r="B32" s="25" t="s">
        <v>25</v>
      </c>
      <c r="C32" s="26">
        <v>1</v>
      </c>
      <c r="D32" s="24" t="s">
        <v>26</v>
      </c>
      <c r="E32" s="25" t="s">
        <v>85</v>
      </c>
      <c r="F32" s="25" t="s">
        <v>86</v>
      </c>
      <c r="G32" s="25" t="s">
        <v>40</v>
      </c>
      <c r="H32" s="26" t="s">
        <v>87</v>
      </c>
      <c r="I32" s="24" t="s">
        <v>24</v>
      </c>
      <c r="J32" s="105" t="s">
        <v>25</v>
      </c>
      <c r="K32" s="154"/>
      <c r="L32" s="107"/>
      <c r="M32" s="107"/>
      <c r="N32" s="107"/>
      <c r="O32" s="155"/>
      <c r="P32" s="156">
        <f t="shared" si="4"/>
        <v>0</v>
      </c>
      <c r="Q32" s="157">
        <f t="shared" si="5"/>
        <v>0</v>
      </c>
      <c r="R32" s="111"/>
      <c r="S32" s="153"/>
    </row>
    <row r="33" spans="1:19" s="92" customFormat="1" ht="25.5" customHeight="1">
      <c r="A33" s="35" t="s">
        <v>37</v>
      </c>
      <c r="B33" s="36" t="s">
        <v>38</v>
      </c>
      <c r="C33" s="37">
        <v>1</v>
      </c>
      <c r="D33" s="35" t="s">
        <v>39</v>
      </c>
      <c r="E33" s="36" t="s">
        <v>88</v>
      </c>
      <c r="F33" s="36" t="s">
        <v>89</v>
      </c>
      <c r="G33" s="36"/>
      <c r="H33" s="37"/>
      <c r="I33" s="35" t="s">
        <v>37</v>
      </c>
      <c r="J33" s="42" t="s">
        <v>38</v>
      </c>
      <c r="K33" s="154"/>
      <c r="L33" s="107"/>
      <c r="M33" s="107"/>
      <c r="N33" s="107"/>
      <c r="O33" s="155"/>
      <c r="P33" s="156">
        <f t="shared" si="4"/>
        <v>0</v>
      </c>
      <c r="Q33" s="157">
        <f t="shared" si="5"/>
        <v>0</v>
      </c>
      <c r="R33" s="111"/>
      <c r="S33" s="153"/>
    </row>
    <row r="34" spans="1:19" s="92" customFormat="1" ht="25.5" customHeight="1">
      <c r="A34" s="24" t="s">
        <v>27</v>
      </c>
      <c r="B34" s="25" t="s">
        <v>28</v>
      </c>
      <c r="C34" s="26">
        <v>1</v>
      </c>
      <c r="D34" s="24" t="s">
        <v>26</v>
      </c>
      <c r="E34" s="25" t="s">
        <v>85</v>
      </c>
      <c r="F34" s="25" t="s">
        <v>86</v>
      </c>
      <c r="G34" s="25"/>
      <c r="H34" s="26"/>
      <c r="I34" s="24" t="s">
        <v>27</v>
      </c>
      <c r="J34" s="105" t="s">
        <v>28</v>
      </c>
      <c r="K34" s="154"/>
      <c r="L34" s="107"/>
      <c r="M34" s="107"/>
      <c r="N34" s="107"/>
      <c r="O34" s="155"/>
      <c r="P34" s="156">
        <f t="shared" si="4"/>
        <v>0</v>
      </c>
      <c r="Q34" s="157">
        <f t="shared" si="5"/>
        <v>0</v>
      </c>
      <c r="R34" s="111"/>
      <c r="S34" s="153"/>
    </row>
    <row r="35" spans="1:19" s="92" customFormat="1" ht="25.5" customHeight="1">
      <c r="A35" s="35" t="s">
        <v>29</v>
      </c>
      <c r="B35" s="36" t="s">
        <v>30</v>
      </c>
      <c r="C35" s="37">
        <v>1</v>
      </c>
      <c r="D35" s="35" t="s">
        <v>31</v>
      </c>
      <c r="E35" s="36" t="s">
        <v>85</v>
      </c>
      <c r="F35" s="36" t="s">
        <v>86</v>
      </c>
      <c r="G35" s="36" t="s">
        <v>40</v>
      </c>
      <c r="H35" s="37" t="s">
        <v>87</v>
      </c>
      <c r="I35" s="35" t="s">
        <v>29</v>
      </c>
      <c r="J35" s="42" t="s">
        <v>30</v>
      </c>
      <c r="K35" s="154"/>
      <c r="L35" s="107"/>
      <c r="M35" s="107"/>
      <c r="N35" s="107"/>
      <c r="O35" s="155"/>
      <c r="P35" s="156">
        <f t="shared" si="4"/>
        <v>0</v>
      </c>
      <c r="Q35" s="157">
        <f t="shared" si="5"/>
        <v>0</v>
      </c>
      <c r="R35" s="111"/>
      <c r="S35" s="153"/>
    </row>
    <row r="36" spans="1:19" s="92" customFormat="1" ht="25.5" customHeight="1">
      <c r="A36" s="24" t="s">
        <v>40</v>
      </c>
      <c r="B36" s="25" t="s">
        <v>41</v>
      </c>
      <c r="C36" s="26">
        <v>1</v>
      </c>
      <c r="D36" s="24" t="s">
        <v>42</v>
      </c>
      <c r="E36" s="25" t="s">
        <v>90</v>
      </c>
      <c r="F36" s="25" t="s">
        <v>91</v>
      </c>
      <c r="G36" s="25"/>
      <c r="H36" s="26"/>
      <c r="I36" s="24" t="s">
        <v>90</v>
      </c>
      <c r="J36" s="105" t="s">
        <v>91</v>
      </c>
      <c r="K36" s="154"/>
      <c r="L36" s="107"/>
      <c r="M36" s="107"/>
      <c r="N36" s="107"/>
      <c r="O36" s="155"/>
      <c r="P36" s="156">
        <f t="shared" si="4"/>
        <v>0</v>
      </c>
      <c r="Q36" s="157">
        <f t="shared" si="5"/>
        <v>0</v>
      </c>
      <c r="R36" s="111"/>
      <c r="S36" s="153"/>
    </row>
    <row r="37" spans="1:19" s="92" customFormat="1" ht="25.5" customHeight="1">
      <c r="A37" s="35" t="s">
        <v>34</v>
      </c>
      <c r="B37" s="36" t="s">
        <v>35</v>
      </c>
      <c r="C37" s="37">
        <v>1</v>
      </c>
      <c r="D37" s="35" t="s">
        <v>36</v>
      </c>
      <c r="E37" s="36" t="s">
        <v>88</v>
      </c>
      <c r="F37" s="36" t="s">
        <v>89</v>
      </c>
      <c r="G37" s="36"/>
      <c r="H37" s="37"/>
      <c r="I37" s="35" t="s">
        <v>34</v>
      </c>
      <c r="J37" s="42" t="s">
        <v>35</v>
      </c>
      <c r="K37" s="154"/>
      <c r="L37" s="107"/>
      <c r="M37" s="107"/>
      <c r="N37" s="107"/>
      <c r="O37" s="155"/>
      <c r="P37" s="156">
        <f t="shared" si="4"/>
        <v>0</v>
      </c>
      <c r="Q37" s="157">
        <f t="shared" si="5"/>
        <v>0</v>
      </c>
      <c r="R37" s="111"/>
      <c r="S37" s="153"/>
    </row>
    <row r="38" spans="1:19" s="92" customFormat="1" ht="25.5" customHeight="1">
      <c r="A38" s="35" t="s">
        <v>43</v>
      </c>
      <c r="B38" s="36" t="s">
        <v>44</v>
      </c>
      <c r="C38" s="37">
        <v>1</v>
      </c>
      <c r="D38" s="35" t="s">
        <v>36</v>
      </c>
      <c r="E38" s="36" t="s">
        <v>88</v>
      </c>
      <c r="F38" s="36" t="s">
        <v>89</v>
      </c>
      <c r="G38" s="36"/>
      <c r="H38" s="37"/>
      <c r="I38" s="35" t="s">
        <v>43</v>
      </c>
      <c r="J38" s="42" t="s">
        <v>44</v>
      </c>
      <c r="K38" s="154"/>
      <c r="L38" s="107"/>
      <c r="M38" s="107"/>
      <c r="N38" s="107"/>
      <c r="O38" s="155"/>
      <c r="P38" s="156">
        <f t="shared" si="4"/>
        <v>0</v>
      </c>
      <c r="Q38" s="157">
        <f t="shared" si="5"/>
        <v>0</v>
      </c>
      <c r="R38" s="111"/>
      <c r="S38" s="153"/>
    </row>
    <row r="39" spans="1:19" s="92" customFormat="1" ht="25.5" customHeight="1">
      <c r="A39" s="35" t="s">
        <v>32</v>
      </c>
      <c r="B39" s="36" t="s">
        <v>33</v>
      </c>
      <c r="C39" s="37">
        <v>1</v>
      </c>
      <c r="D39" s="35" t="s">
        <v>31</v>
      </c>
      <c r="E39" s="36" t="s">
        <v>85</v>
      </c>
      <c r="F39" s="36" t="s">
        <v>86</v>
      </c>
      <c r="G39" s="36"/>
      <c r="H39" s="37"/>
      <c r="I39" s="35" t="s">
        <v>32</v>
      </c>
      <c r="J39" s="42" t="s">
        <v>33</v>
      </c>
      <c r="K39" s="154"/>
      <c r="L39" s="107"/>
      <c r="M39" s="107"/>
      <c r="N39" s="107"/>
      <c r="O39" s="155"/>
      <c r="P39" s="156">
        <f t="shared" si="4"/>
        <v>0</v>
      </c>
      <c r="Q39" s="157">
        <f t="shared" si="5"/>
        <v>0</v>
      </c>
      <c r="R39" s="111"/>
      <c r="S39" s="153"/>
    </row>
    <row r="40" spans="1:19" s="92" customFormat="1" ht="25.5" customHeight="1">
      <c r="A40" s="35" t="s">
        <v>50</v>
      </c>
      <c r="B40" s="36" t="s">
        <v>51</v>
      </c>
      <c r="C40" s="37">
        <v>2</v>
      </c>
      <c r="D40" s="35" t="s">
        <v>26</v>
      </c>
      <c r="E40" s="36" t="s">
        <v>85</v>
      </c>
      <c r="F40" s="36" t="s">
        <v>86</v>
      </c>
      <c r="G40" s="36"/>
      <c r="H40" s="37"/>
      <c r="I40" s="35" t="s">
        <v>50</v>
      </c>
      <c r="J40" s="42" t="s">
        <v>51</v>
      </c>
      <c r="K40" s="154"/>
      <c r="L40" s="107"/>
      <c r="M40" s="107"/>
      <c r="N40" s="107"/>
      <c r="O40" s="155"/>
      <c r="P40" s="156">
        <f t="shared" si="4"/>
        <v>0</v>
      </c>
      <c r="Q40" s="157">
        <f t="shared" si="5"/>
        <v>0</v>
      </c>
      <c r="R40" s="111"/>
      <c r="S40" s="153"/>
    </row>
    <row r="41" spans="1:19" s="92" customFormat="1" ht="25.5" customHeight="1">
      <c r="A41" s="24" t="s">
        <v>52</v>
      </c>
      <c r="B41" s="25" t="s">
        <v>53</v>
      </c>
      <c r="C41" s="26">
        <v>2</v>
      </c>
      <c r="D41" s="24" t="s">
        <v>39</v>
      </c>
      <c r="E41" s="25" t="s">
        <v>94</v>
      </c>
      <c r="F41" s="25" t="s">
        <v>95</v>
      </c>
      <c r="G41" s="25"/>
      <c r="H41" s="26"/>
      <c r="I41" s="24" t="s">
        <v>52</v>
      </c>
      <c r="J41" s="105" t="s">
        <v>53</v>
      </c>
      <c r="K41" s="154"/>
      <c r="L41" s="107"/>
      <c r="M41" s="107"/>
      <c r="N41" s="107"/>
      <c r="O41" s="155"/>
      <c r="P41" s="156">
        <f t="shared" si="4"/>
        <v>0</v>
      </c>
      <c r="Q41" s="157">
        <f t="shared" si="5"/>
        <v>0</v>
      </c>
      <c r="R41" s="111"/>
      <c r="S41" s="153"/>
    </row>
    <row r="42" spans="1:19" s="92" customFormat="1" ht="25.5" customHeight="1">
      <c r="A42" s="24" t="s">
        <v>54</v>
      </c>
      <c r="B42" s="25" t="s">
        <v>55</v>
      </c>
      <c r="C42" s="26">
        <v>2</v>
      </c>
      <c r="D42" s="24" t="s">
        <v>39</v>
      </c>
      <c r="E42" s="25" t="s">
        <v>96</v>
      </c>
      <c r="F42" s="25" t="s">
        <v>97</v>
      </c>
      <c r="G42" s="25" t="s">
        <v>94</v>
      </c>
      <c r="H42" s="26" t="s">
        <v>95</v>
      </c>
      <c r="I42" s="24" t="s">
        <v>54</v>
      </c>
      <c r="J42" s="105" t="s">
        <v>55</v>
      </c>
      <c r="K42" s="154"/>
      <c r="L42" s="107"/>
      <c r="M42" s="107"/>
      <c r="N42" s="107"/>
      <c r="O42" s="155"/>
      <c r="P42" s="156">
        <f t="shared" si="4"/>
        <v>0</v>
      </c>
      <c r="Q42" s="157">
        <f t="shared" si="5"/>
        <v>0</v>
      </c>
      <c r="R42" s="111"/>
      <c r="S42" s="153"/>
    </row>
    <row r="43" spans="1:19" s="92" customFormat="1" ht="25.5" customHeight="1">
      <c r="A43" s="24" t="s">
        <v>56</v>
      </c>
      <c r="B43" s="25" t="s">
        <v>57</v>
      </c>
      <c r="C43" s="26">
        <v>2</v>
      </c>
      <c r="D43" s="24" t="s">
        <v>26</v>
      </c>
      <c r="E43" s="25" t="s">
        <v>85</v>
      </c>
      <c r="F43" s="25" t="s">
        <v>86</v>
      </c>
      <c r="G43" s="25"/>
      <c r="H43" s="26"/>
      <c r="I43" s="24" t="s">
        <v>56</v>
      </c>
      <c r="J43" s="105" t="s">
        <v>57</v>
      </c>
      <c r="K43" s="154"/>
      <c r="L43" s="107"/>
      <c r="M43" s="107"/>
      <c r="N43" s="107"/>
      <c r="O43" s="155"/>
      <c r="P43" s="156">
        <f t="shared" si="4"/>
        <v>0</v>
      </c>
      <c r="Q43" s="157">
        <f t="shared" si="5"/>
        <v>0</v>
      </c>
      <c r="R43" s="111"/>
      <c r="S43" s="153"/>
    </row>
    <row r="44" spans="1:19" s="92" customFormat="1" ht="25.5" customHeight="1">
      <c r="A44" s="35" t="s">
        <v>48</v>
      </c>
      <c r="B44" s="36" t="s">
        <v>49</v>
      </c>
      <c r="C44" s="37">
        <v>2</v>
      </c>
      <c r="D44" s="35" t="s">
        <v>31</v>
      </c>
      <c r="E44" s="36" t="s">
        <v>85</v>
      </c>
      <c r="F44" s="36" t="s">
        <v>93</v>
      </c>
      <c r="G44" s="36"/>
      <c r="H44" s="37"/>
      <c r="I44" s="35" t="s">
        <v>48</v>
      </c>
      <c r="J44" s="42" t="s">
        <v>49</v>
      </c>
      <c r="K44" s="154"/>
      <c r="L44" s="107"/>
      <c r="M44" s="107"/>
      <c r="N44" s="107"/>
      <c r="O44" s="155"/>
      <c r="P44" s="156">
        <f t="shared" si="4"/>
        <v>0</v>
      </c>
      <c r="Q44" s="157">
        <f t="shared" si="5"/>
        <v>0</v>
      </c>
      <c r="R44" s="111"/>
      <c r="S44" s="153"/>
    </row>
    <row r="45" spans="1:19" s="92" customFormat="1" ht="25.5" customHeight="1">
      <c r="A45" s="24" t="s">
        <v>46</v>
      </c>
      <c r="B45" s="25" t="s">
        <v>47</v>
      </c>
      <c r="C45" s="26">
        <v>2</v>
      </c>
      <c r="D45" s="24" t="s">
        <v>26</v>
      </c>
      <c r="E45" s="25" t="s">
        <v>85</v>
      </c>
      <c r="F45" s="25" t="s">
        <v>93</v>
      </c>
      <c r="G45" s="25"/>
      <c r="H45" s="26"/>
      <c r="I45" s="24" t="s">
        <v>46</v>
      </c>
      <c r="J45" s="105" t="s">
        <v>47</v>
      </c>
      <c r="K45" s="154"/>
      <c r="L45" s="107"/>
      <c r="M45" s="107"/>
      <c r="N45" s="107"/>
      <c r="O45" s="155"/>
      <c r="P45" s="156">
        <f t="shared" si="4"/>
        <v>0</v>
      </c>
      <c r="Q45" s="157">
        <f t="shared" si="5"/>
        <v>0</v>
      </c>
      <c r="R45" s="111"/>
      <c r="S45" s="153"/>
    </row>
    <row r="46" spans="1:19" s="92" customFormat="1" ht="25.5" customHeight="1">
      <c r="A46" s="35"/>
      <c r="B46" s="36"/>
      <c r="C46" s="37"/>
      <c r="D46" s="35"/>
      <c r="E46" s="36"/>
      <c r="F46" s="36"/>
      <c r="G46" s="36"/>
      <c r="H46" s="37"/>
      <c r="I46" s="35"/>
      <c r="J46" s="42"/>
      <c r="K46" s="154"/>
      <c r="L46" s="107"/>
      <c r="M46" s="107"/>
      <c r="N46" s="107"/>
      <c r="O46" s="155"/>
      <c r="P46" s="156">
        <f t="shared" si="4"/>
        <v>0</v>
      </c>
      <c r="Q46" s="157">
        <f>P46*100/300/100</f>
        <v>0</v>
      </c>
      <c r="R46" s="111"/>
      <c r="S46" s="153"/>
    </row>
    <row r="47" spans="1:19" s="92" customFormat="1" ht="25.5" customHeight="1">
      <c r="A47" s="35"/>
      <c r="B47" s="36"/>
      <c r="C47" s="37"/>
      <c r="D47" s="35"/>
      <c r="E47" s="36"/>
      <c r="F47" s="36"/>
      <c r="G47" s="36"/>
      <c r="H47" s="37"/>
      <c r="I47" s="35"/>
      <c r="J47" s="42"/>
      <c r="K47" s="154"/>
      <c r="L47" s="107"/>
      <c r="M47" s="107"/>
      <c r="N47" s="107"/>
      <c r="O47" s="155"/>
      <c r="P47" s="156">
        <f t="shared" si="4"/>
        <v>0</v>
      </c>
      <c r="Q47" s="157">
        <f>P47*100/300/100</f>
        <v>0</v>
      </c>
      <c r="R47" s="111"/>
      <c r="S47" s="153"/>
    </row>
    <row r="48" spans="1:19" s="92" customFormat="1" ht="25.5" customHeight="1">
      <c r="A48" s="80"/>
      <c r="B48" s="81"/>
      <c r="C48" s="82"/>
      <c r="D48" s="80"/>
      <c r="E48" s="81"/>
      <c r="F48" s="81"/>
      <c r="G48" s="81"/>
      <c r="H48" s="82"/>
      <c r="I48" s="80"/>
      <c r="J48" s="158"/>
      <c r="K48" s="159"/>
      <c r="L48" s="120"/>
      <c r="M48" s="120"/>
      <c r="N48" s="120"/>
      <c r="O48" s="160"/>
      <c r="P48" s="161">
        <f t="shared" si="4"/>
        <v>0</v>
      </c>
      <c r="Q48" s="162">
        <f>P48*100/300/100</f>
        <v>0</v>
      </c>
      <c r="R48" s="163"/>
      <c r="S48" s="56"/>
    </row>
    <row r="49" spans="1:19" s="92" customFormat="1" ht="11.25" customHeight="1">
      <c r="A49" s="54"/>
      <c r="B49" s="54"/>
      <c r="C49" s="54"/>
      <c r="D49" s="54"/>
      <c r="E49" s="54"/>
      <c r="F49" s="54"/>
      <c r="G49" s="54"/>
      <c r="H49" s="54"/>
      <c r="I49" s="54"/>
      <c r="J49" s="54"/>
      <c r="K49" s="55"/>
      <c r="L49" s="55"/>
      <c r="M49" s="55"/>
      <c r="N49" s="55"/>
      <c r="O49" s="55"/>
      <c r="P49" s="167"/>
      <c r="Q49" s="168"/>
      <c r="R49" s="56"/>
      <c r="S49" s="56"/>
    </row>
    <row r="50" spans="1:17" ht="30" customHeight="1">
      <c r="A50" s="304" t="s">
        <v>104</v>
      </c>
      <c r="B50" s="304"/>
      <c r="C50" s="304"/>
      <c r="D50" s="304"/>
      <c r="E50" s="304"/>
      <c r="F50" s="304"/>
      <c r="G50" s="304"/>
      <c r="H50" s="304"/>
      <c r="I50" s="304"/>
      <c r="J50" s="304"/>
      <c r="K50" s="304"/>
      <c r="L50" s="304"/>
      <c r="M50" s="304"/>
      <c r="N50" s="304"/>
      <c r="O50" s="304"/>
      <c r="P50" s="304"/>
      <c r="Q50" s="304"/>
    </row>
    <row r="51" spans="1:17" ht="42.75" customHeight="1">
      <c r="A51" s="170" t="s">
        <v>1</v>
      </c>
      <c r="B51" s="171" t="s">
        <v>2</v>
      </c>
      <c r="C51" s="172" t="s">
        <v>3</v>
      </c>
      <c r="D51" s="173" t="s">
        <v>4</v>
      </c>
      <c r="E51" s="171" t="s">
        <v>69</v>
      </c>
      <c r="F51" s="171" t="s">
        <v>70</v>
      </c>
      <c r="G51" s="171" t="s">
        <v>71</v>
      </c>
      <c r="H51" s="174" t="s">
        <v>72</v>
      </c>
      <c r="I51" s="170" t="s">
        <v>73</v>
      </c>
      <c r="J51" s="172" t="s">
        <v>74</v>
      </c>
      <c r="K51" s="175" t="s">
        <v>75</v>
      </c>
      <c r="L51" s="175" t="s">
        <v>76</v>
      </c>
      <c r="M51" s="175" t="s">
        <v>77</v>
      </c>
      <c r="N51" s="175" t="s">
        <v>78</v>
      </c>
      <c r="O51" s="176" t="s">
        <v>79</v>
      </c>
      <c r="P51" s="177" t="s">
        <v>102</v>
      </c>
      <c r="Q51" s="12" t="s">
        <v>81</v>
      </c>
    </row>
    <row r="52" spans="1:17" ht="22.5" customHeight="1">
      <c r="A52" s="35" t="s">
        <v>66</v>
      </c>
      <c r="B52" s="36" t="s">
        <v>67</v>
      </c>
      <c r="C52" s="42">
        <v>8</v>
      </c>
      <c r="D52" s="178" t="s">
        <v>65</v>
      </c>
      <c r="E52" s="36" t="s">
        <v>48</v>
      </c>
      <c r="F52" s="36" t="s">
        <v>49</v>
      </c>
      <c r="G52" s="36" t="s">
        <v>107</v>
      </c>
      <c r="H52" s="37" t="s">
        <v>108</v>
      </c>
      <c r="I52" s="35" t="s">
        <v>109</v>
      </c>
      <c r="J52" s="42" t="s">
        <v>67</v>
      </c>
      <c r="K52" s="179"/>
      <c r="L52" s="180"/>
      <c r="M52" s="180"/>
      <c r="N52" s="180"/>
      <c r="O52" s="181"/>
      <c r="P52" s="151">
        <f>SUM(K52:O52)</f>
        <v>0</v>
      </c>
      <c r="Q52" s="182">
        <f>P52*100/300/100</f>
        <v>0</v>
      </c>
    </row>
    <row r="53" spans="1:17" ht="22.5" customHeight="1">
      <c r="A53" s="35" t="s">
        <v>32</v>
      </c>
      <c r="B53" s="36" t="s">
        <v>64</v>
      </c>
      <c r="C53" s="42">
        <v>8</v>
      </c>
      <c r="D53" s="178" t="s">
        <v>65</v>
      </c>
      <c r="E53" s="36" t="s">
        <v>105</v>
      </c>
      <c r="F53" s="36" t="s">
        <v>106</v>
      </c>
      <c r="G53" s="36" t="s">
        <v>48</v>
      </c>
      <c r="H53" s="37" t="s">
        <v>49</v>
      </c>
      <c r="I53" s="35" t="s">
        <v>32</v>
      </c>
      <c r="J53" s="42" t="s">
        <v>64</v>
      </c>
      <c r="K53" s="179"/>
      <c r="L53" s="180"/>
      <c r="M53" s="180"/>
      <c r="N53" s="180"/>
      <c r="O53" s="181"/>
      <c r="P53" s="156">
        <f>SUM(K53:O53)</f>
        <v>0</v>
      </c>
      <c r="Q53" s="183">
        <f>P53*100/300/100</f>
        <v>0</v>
      </c>
    </row>
    <row r="54" spans="1:17" ht="22.5" customHeight="1">
      <c r="A54" s="35" t="s">
        <v>61</v>
      </c>
      <c r="B54" s="36" t="s">
        <v>62</v>
      </c>
      <c r="C54" s="42">
        <v>8</v>
      </c>
      <c r="D54" s="178" t="s">
        <v>63</v>
      </c>
      <c r="E54" s="36" t="s">
        <v>105</v>
      </c>
      <c r="F54" s="36" t="s">
        <v>106</v>
      </c>
      <c r="G54" s="36"/>
      <c r="H54" s="37"/>
      <c r="I54" s="35" t="s">
        <v>61</v>
      </c>
      <c r="J54" s="42" t="s">
        <v>62</v>
      </c>
      <c r="K54" s="179"/>
      <c r="L54" s="180"/>
      <c r="M54" s="180"/>
      <c r="N54" s="180"/>
      <c r="O54" s="181"/>
      <c r="P54" s="156">
        <f>SUM(K54:O54)</f>
        <v>0</v>
      </c>
      <c r="Q54" s="183">
        <f>P54*100/300/100</f>
        <v>0</v>
      </c>
    </row>
  </sheetData>
  <mergeCells count="5">
    <mergeCell ref="A50:Q50"/>
    <mergeCell ref="A1:R1"/>
    <mergeCell ref="A16:R16"/>
    <mergeCell ref="P27:R27"/>
    <mergeCell ref="A29:R29"/>
  </mergeCells>
  <printOptions horizontalCentered="1" verticalCentered="1"/>
  <pageMargins left="0.07847222222222222" right="0.07847222222222222" top="0.9840277777777778" bottom="0.9840277777777778" header="0.5118055555555556" footer="0.5118055555555556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zrs</dc:creator>
  <cp:keywords/>
  <dc:description/>
  <cp:lastModifiedBy>Administrator</cp:lastModifiedBy>
  <cp:lastPrinted>2007-04-14T11:42:52Z</cp:lastPrinted>
  <dcterms:created xsi:type="dcterms:W3CDTF">2007-01-25T09:50:20Z</dcterms:created>
  <dcterms:modified xsi:type="dcterms:W3CDTF">2007-04-14T11:47:32Z</dcterms:modified>
  <cp:category/>
  <cp:version/>
  <cp:contentType/>
  <cp:contentStatus/>
  <cp:revision>1</cp:revision>
</cp:coreProperties>
</file>